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codeName="{B6124F1A-AFFB-F854-7757-9A1D4C6FC43C}"/>
  <workbookPr codeName="Ten_skoroszyt" defaultThemeVersion="166925"/>
  <bookViews>
    <workbookView xWindow="10725" yWindow="45" windowWidth="17580" windowHeight="14580" tabRatio="675" activeTab="0"/>
  </bookViews>
  <sheets>
    <sheet name="Wstęp" sheetId="4" r:id="rId1"/>
    <sheet name="Hierarchia_og" sheetId="22" r:id="rId2"/>
    <sheet name="ho" sheetId="21" state="veryHidden" r:id="rId3"/>
    <sheet name="Hierarchia_1" sheetId="1" r:id="rId4"/>
    <sheet name="h1" sheetId="3" state="veryHidden" r:id="rId5"/>
    <sheet name="Hierarchia_2" sheetId="5" r:id="rId6"/>
    <sheet name="h2" sheetId="2" state="veryHidden" r:id="rId7"/>
    <sheet name="Hierarchia_3" sheetId="6" r:id="rId8"/>
    <sheet name="h3" sheetId="7" state="veryHidden" r:id="rId9"/>
    <sheet name="Hierarchia_4" sheetId="8" r:id="rId10"/>
    <sheet name="h4" sheetId="9" state="veryHidden" r:id="rId11"/>
    <sheet name="Hierarchia_5" sheetId="12" r:id="rId12"/>
    <sheet name="h5" sheetId="13" state="veryHidden" r:id="rId13"/>
    <sheet name="Hierarchia_6" sheetId="14" r:id="rId14"/>
    <sheet name="h6" sheetId="15" state="veryHidden" r:id="rId15"/>
    <sheet name="Hierarchia_7" sheetId="16" r:id="rId16"/>
    <sheet name="h7" sheetId="17" state="veryHidden" r:id="rId17"/>
    <sheet name="Hierarchia_8" sheetId="18" r:id="rId18"/>
    <sheet name="h8" sheetId="19" state="veryHidden" r:id="rId19"/>
    <sheet name="Hierarchia_9" sheetId="23" r:id="rId20"/>
    <sheet name="h9" sheetId="24" state="veryHidden" r:id="rId21"/>
    <sheet name="Hierarchia_10" sheetId="25" r:id="rId22"/>
    <sheet name="h10" sheetId="26" state="veryHidden" r:id="rId2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<sst xmlns="http://schemas.openxmlformats.org/spreadsheetml/2006/main" count="935" uniqueCount="194">
  <si>
    <t>p1</t>
  </si>
  <si>
    <t>p2</t>
  </si>
  <si>
    <t>p3</t>
  </si>
  <si>
    <t>p4</t>
  </si>
  <si>
    <t>p5</t>
  </si>
  <si>
    <t>p6</t>
  </si>
  <si>
    <t>p7</t>
  </si>
  <si>
    <t>p8</t>
  </si>
  <si>
    <t>p9</t>
  </si>
  <si>
    <t>s</t>
  </si>
  <si>
    <t>max</t>
  </si>
  <si>
    <t>Skumulowane</t>
  </si>
  <si>
    <t>max-s</t>
  </si>
  <si>
    <t>max_licz</t>
  </si>
  <si>
    <t>Brak windy lub jest winda, która jest niedostosowana do moich potrzeb</t>
  </si>
  <si>
    <t>Zbyt wysokie progi i schody</t>
  </si>
  <si>
    <t>Brak podjazdów / pochylni</t>
  </si>
  <si>
    <t>Brak oznaczeń głosowych / dotykowych, wizualnych w ciągach komunikacyjnych lub są oznaczenia, ale niedostosowane do moich potrzeb</t>
  </si>
  <si>
    <t>Brak włączników na odpowiedniej wysokości</t>
  </si>
  <si>
    <t>Brak automatycznego oświetlenia</t>
  </si>
  <si>
    <t>Brak poręczy i uchwytów w ciągach komunikacyjnych lub są uchwyty i poręcze w ciągach komunikacyjnych, ale niedostosowane do moich potrzeb</t>
  </si>
  <si>
    <t>Drzwi wejściowe nieprzystosowane do moich potrzeb</t>
  </si>
  <si>
    <t xml:space="preserve">Inne utrudnienia, jakie? </t>
  </si>
  <si>
    <t>Nr respondenta</t>
  </si>
  <si>
    <t>W poniższej tabeli uzupełnij odpowiedzi respondentów</t>
  </si>
  <si>
    <t>1 oznacza barierę najbardziej uciążliwą, 
a 5 – najmniej uciążliwą</t>
  </si>
  <si>
    <t>Legenda:</t>
  </si>
  <si>
    <r>
      <rPr>
        <b/>
        <sz val="18"/>
        <color rgb="FFC00000"/>
        <rFont val="Arial"/>
        <family val="2"/>
      </rPr>
      <t>Kliknij</t>
    </r>
    <r>
      <rPr>
        <b/>
        <sz val="12"/>
        <color rgb="FFC00000"/>
        <rFont val="Arial"/>
        <family val="2"/>
      </rPr>
      <t xml:space="preserve"> aby poznać hierarchię</t>
    </r>
  </si>
  <si>
    <t>Podaj liczbę wszystkich respondentów, którzy odpowiadali 
na pytanie 4 w dziale 1 kwestionariusza, łącznie z tymi osobami, które nie miały barier</t>
  </si>
  <si>
    <t>p10</t>
  </si>
  <si>
    <t>p11</t>
  </si>
  <si>
    <t>p12</t>
  </si>
  <si>
    <t>p13</t>
  </si>
  <si>
    <t>Montaż poręczy i uchwytów w ciągach komunikacyjnych, w pokojach</t>
  </si>
  <si>
    <t>Montaż poręczy i uchwytów ułatwiających korzystanie z urządzeń higieniczno-sanitarnych</t>
  </si>
  <si>
    <t>Modernizacja łazienki</t>
  </si>
  <si>
    <t>Modernizacja kuchni</t>
  </si>
  <si>
    <t>Likwidacja progów lub zróżnicowania poziomu podłogi</t>
  </si>
  <si>
    <t>Ułożenie wykładziny antypoślizgowej</t>
  </si>
  <si>
    <t>Przystosowanie drzwi</t>
  </si>
  <si>
    <t>Montaż łóżka rehabilitacyjnego</t>
  </si>
  <si>
    <t>Automatyczne oświetlenie</t>
  </si>
  <si>
    <t>Oznaczenia głosowe / dotykowe, wizualne</t>
  </si>
  <si>
    <t>Większy metraż mieszkania / domu</t>
  </si>
  <si>
    <t xml:space="preserve">Zakup specjalistycznego sprzętu, jakiego? </t>
  </si>
  <si>
    <t>Inne, jakie?</t>
  </si>
  <si>
    <t>1 oznacza potrzebę najważniejszą, a 5 – najmniej ważną</t>
  </si>
  <si>
    <t>Podaj liczbę wszystkich respondentów, którzy odpowiadali 
na pytanie 5 w dziale 1 kwestionariusza, łącznie z tymi osobami, które nie wskazały potrzeb</t>
  </si>
  <si>
    <t xml:space="preserve">Hierarchia barier w budynku utrudniających osobom z niepełnosprawnościami dostęp do mieszkania i wychodzenia z niego </t>
  </si>
  <si>
    <r>
      <t xml:space="preserve">Hierarchia  </t>
    </r>
    <r>
      <rPr>
        <b/>
        <sz val="14"/>
        <color theme="1"/>
        <rFont val="Arial"/>
        <family val="2"/>
      </rPr>
      <t>1 oznacza potrzebę najważniejszą, a 5 – najmniej ważną</t>
    </r>
  </si>
  <si>
    <r>
      <t xml:space="preserve">Hierarchia  </t>
    </r>
    <r>
      <rPr>
        <b/>
        <sz val="14"/>
        <color theme="1"/>
        <rFont val="Arial"/>
        <family val="2"/>
      </rPr>
      <t>1 oznacza barierę najbardziej uciążliwą, a 5 – najmniej uciążliwą</t>
    </r>
  </si>
  <si>
    <t>Nieodpowiedni sprzęt wykorzystywany do przemieszczania się</t>
  </si>
  <si>
    <t>Zużyty, stary sprzęt wykorzystywany do przemieszczania się</t>
  </si>
  <si>
    <t>Zły stan techniczny dróg i chodników</t>
  </si>
  <si>
    <t>Wąskie chodniki lub chodniki zajęte przez słupy, parkujące samochody lub inne przeszkody</t>
  </si>
  <si>
    <t>Wysokie krawężniki</t>
  </si>
  <si>
    <t>Nieoznakowane ścieżki rowerowe</t>
  </si>
  <si>
    <t>Brak / zbyt mało oznaczeń głosowych / dotykowych, wizualnych</t>
  </si>
  <si>
    <t>Brak / zbyt mało podjazdów / pochylni</t>
  </si>
  <si>
    <t>Obecność schodów</t>
  </si>
  <si>
    <t>Brak / zbyt mało ławek do odpoczynku przed dalszą drogą</t>
  </si>
  <si>
    <t>Brak / zbyt mało miejsc wykorzystujących pętle indukcyjne, system FM</t>
  </si>
  <si>
    <t>Brak / zbyt mało miejsc, w których można byłoby skorzystać ze specjalistycznej pomocy (np. z tłumacza języka migowego)</t>
  </si>
  <si>
    <t>Inne utrudnienia, jakie?</t>
  </si>
  <si>
    <t>Brak samochodu dostosowanego do swoich potrzeb</t>
  </si>
  <si>
    <t>Brak środków finansowych (np. na naprawę samochodu, zakup nowego dostosowanego do własnych potrzeb)</t>
  </si>
  <si>
    <t>Brak / zbyt mała liczba samochodowych miejsc postojowych lub są samochodowe miejsca postojowe, ale niedostosowane do moich potrzeb</t>
  </si>
  <si>
    <t>Brak / zbyt mało pochylni / podjazdów / wind / ramp ułatwiających korzystanie ze środków komunikacji publicznej</t>
  </si>
  <si>
    <t>Brak czytelnych drogowskazów na przystanki / perony komunikacji publicznej</t>
  </si>
  <si>
    <t>Brak / zbyt mało oznaczeń głosowych / dotykowych, wizualnych na przystankach / peronach</t>
  </si>
  <si>
    <t>Obecność schodów w środkach komunikacji publicznej</t>
  </si>
  <si>
    <t>Brak informacji o rozkładach jazdy, trasach konkretnych kursów obsługiwanych przez pojazdy niskopodłogowe</t>
  </si>
  <si>
    <t>Brak możliwości samodzielnego podróżowania komunikacją publiczną</t>
  </si>
  <si>
    <t>Brak / zbyt mało punktów informacyjnych i punktów obsługi dostosowanych do własnych potrzeb</t>
  </si>
  <si>
    <t>Brak pomocy asystenta / opiekuna</t>
  </si>
  <si>
    <t>Konieczność dodatkowych działań np. wcześniejsze ustalenie terminów, umówienie się by skorzystać</t>
  </si>
  <si>
    <t>1 oznacza barierę najbardziej uciążliwą, a 5 – najmniej uciążliwą</t>
  </si>
  <si>
    <t>Leki, materiały higieniczne / pielęgnacyjne</t>
  </si>
  <si>
    <t>Specjalistyczny sprzęt rehabilitacyjny</t>
  </si>
  <si>
    <t>Opieka rehabilitacyjna</t>
  </si>
  <si>
    <t>Opieka pielęgnacyjna</t>
  </si>
  <si>
    <t>Opieka psychologiczna, psychoterapeutyczna, psychiatryczna</t>
  </si>
  <si>
    <t>Pomoc asystenta osób niepełnosprawnych (obecnie brak takiej pomocy)</t>
  </si>
  <si>
    <t>Pomoc asystenta osób niepełnosprawnych w większym zakresie</t>
  </si>
  <si>
    <t>Możliwość wyjazdu na turnus rehabilitacyjny</t>
  </si>
  <si>
    <t>Bezpłatna opieka zdrowotna</t>
  </si>
  <si>
    <t>Inne potrzeby, jakie?</t>
  </si>
  <si>
    <t>Podaj liczbę wszystkich respondentów, którzy odpowiadali 
na pytanie 15 w dziale 3 kwestionariusza, łącznie z tymi osobami, które nie wskazały potrzeb</t>
  </si>
  <si>
    <t>Hierarchia potrzeb związanych ze zdrowiem i rehabilitacją osób z niepełnosprawnościami</t>
  </si>
  <si>
    <t>max-s_licz</t>
  </si>
  <si>
    <t>Niedostosowanie oferty edukacyjnej do moich potrzeb</t>
  </si>
  <si>
    <t>Niedostosowanie placówek edukacyjnych do moich potrzeb</t>
  </si>
  <si>
    <t>Brak odpowiedniej opieki pedagogicznej w placówkach edukacyjnych</t>
  </si>
  <si>
    <t>Brak możliwości nauki w formie indywidualnego toku kształcenia</t>
  </si>
  <si>
    <t>Zbyt mała oferta szkoleń w formie e-learningowej (przez Internet)</t>
  </si>
  <si>
    <t>Brak specjalnie przystosowanych podręczników szkolnych lub innych pomocy naukowych do moich potrzeb</t>
  </si>
  <si>
    <t>Koszty związane z edukacją (np. z zakupem podręczników szkolnych lub innych pomocy naukowych, z zakupem specjalistycznego sprzętu do przemieszczania się lub komunikowania)</t>
  </si>
  <si>
    <t>Dojazd do placówki edukacyjnej, miejsca szkoleń / kursów</t>
  </si>
  <si>
    <t>Brak pomocy asystenta osoby niepełnosprawnej</t>
  </si>
  <si>
    <t>Brak pomocy tłumacza języka migowego lub innej osoby</t>
  </si>
  <si>
    <t>Wiek</t>
  </si>
  <si>
    <t>Brak wiedzy o kursach i szkoleniach</t>
  </si>
  <si>
    <t>Nie jestem zainteresowany uczestnictwem</t>
  </si>
  <si>
    <t>Środki finansowe (wymaga to większych pieniędzy niż mam do dyspozycji)</t>
  </si>
  <si>
    <t>Brak opiekuna / asystenta osoby niepełnosprawnej</t>
  </si>
  <si>
    <t>Brak osoby do towarzystwa</t>
  </si>
  <si>
    <t>Mam obowiązki zawodowe</t>
  </si>
  <si>
    <t>Mam obowiązki rodzinne</t>
  </si>
  <si>
    <t>Stan zdrowia (w tym stan związany z moją niepełnosprawnością)</t>
  </si>
  <si>
    <t>Nie mam jednorazowo aż tyle czasu wolnego</t>
  </si>
  <si>
    <t>Brak oferty kulturalnej, sportowej, turystycznej w moim miejscu zamieszkania</t>
  </si>
  <si>
    <t>Problemy z komunikacją, z dojazdem, z powrotem do domu, parkowaniem</t>
  </si>
  <si>
    <t>Brak informacji o miejscu i terminie wydarzenia</t>
  </si>
  <si>
    <t xml:space="preserve">Hierarchia potrzeb w mieszkaniu / domu aby było ono dostosowane do osób z niepełnosprawnościami </t>
  </si>
  <si>
    <t xml:space="preserve">Hierarchia potrzeb związanych z pracą zawodową osób z niepełnosprawnościami </t>
  </si>
  <si>
    <t>Podaj liczbę wszystkich respondentów, którzy odpowiadali 
na pytanie 13 w dziale 5 kwestionariusza, łącznie z tymi osobami, które nie wskazały potrzeb</t>
  </si>
  <si>
    <t>p14</t>
  </si>
  <si>
    <t>p15</t>
  </si>
  <si>
    <t>p16</t>
  </si>
  <si>
    <t>p17</t>
  </si>
  <si>
    <t>p18</t>
  </si>
  <si>
    <t>Preferencyjne warunki zatrudnienia np. elastyczne formy zatrudnienia poprzez telepracę</t>
  </si>
  <si>
    <t>Wyższe wynagrodzenie</t>
  </si>
  <si>
    <t>Stabilność zatrudnienia</t>
  </si>
  <si>
    <t>Doradztwo zawodowe</t>
  </si>
  <si>
    <t>Możliwość rozwoju poprzez np. szkolenia i kursy</t>
  </si>
  <si>
    <t>Dostosowanie stanowiska pracy do własnych potrzeb</t>
  </si>
  <si>
    <t>Stała pomoc asystenta / opiekuna pracy w miejscu pracy</t>
  </si>
  <si>
    <t>Obecność trenera pracy</t>
  </si>
  <si>
    <t>Pomoc ze strony współpracowników</t>
  </si>
  <si>
    <t>Przyjazna atmosfera w miejscu pracy</t>
  </si>
  <si>
    <t>Zmiana miejsca zamieszkania</t>
  </si>
  <si>
    <t>Wyrozumiałość pracodawcy dla okresowych niedyspozycji</t>
  </si>
  <si>
    <t>Dostosowanie tempa pracy do własnych możliwości</t>
  </si>
  <si>
    <t>Wymiar czasu pracy dostosowany do indywidualnych możliwości</t>
  </si>
  <si>
    <t>Specjalny sprzęt komputerowy lub urządzenia wspomagające</t>
  </si>
  <si>
    <t>Usunięcie barier architektonicznych w miejscu pracy</t>
  </si>
  <si>
    <t>Pomoc w transporcie do pracy / z pracy</t>
  </si>
  <si>
    <t>Podaj liczbę wszystkich respondentów, którzy odpowiadali 
na pytanie 4 w dziale 2 kwestionariusza, łącznie z tymi osobami, które nie miały barier</t>
  </si>
  <si>
    <t>Podaj liczbę wszystkich respondentów, którzy odpowiadali 
na pytanie 10 w dziale 2 kwestionariusza, łącznie z tymi osobami, które nie miały barier</t>
  </si>
  <si>
    <t>Podaj liczbę wszystkich respondentów, którzy odpowiadali 
na pytanie 7 w dziale 4 kwestionariusza, łącznie z tymi osobami, które nie miały barier</t>
  </si>
  <si>
    <t>Podaj liczbę wszystkich respondentów, którzy odpowiadali 
na pytanie 20 w dziale 4 kwestionariusza, łącznie z tymi osobami, które nie miały barier</t>
  </si>
  <si>
    <t xml:space="preserve">Hierarchia grup potrzeb osób z niepełnosprawnościami </t>
  </si>
  <si>
    <t>Potrzeby mieszkaniowe</t>
  </si>
  <si>
    <t>Potrzeby architektoniczne w przestrzeni publicznej</t>
  </si>
  <si>
    <t>Potrzeby związane z przemieszczaniem się przy użyciu środków transportu</t>
  </si>
  <si>
    <t>Potrzeby w zakresie opieki zdrowotnej i rehabilitacyjnej</t>
  </si>
  <si>
    <t>Potrzeby w zakresie edukacji i komunikacji</t>
  </si>
  <si>
    <t>Potrzeby w zakresie zatrudnienia</t>
  </si>
  <si>
    <t>Potrzeby związane z rozwijaniem zainteresowań i spędzaniem czasu wolnego</t>
  </si>
  <si>
    <t>Potrzeby finansowe gospodarstwa domowego</t>
  </si>
  <si>
    <r>
      <t xml:space="preserve">Hierarchia  </t>
    </r>
    <r>
      <rPr>
        <b/>
        <sz val="14"/>
        <color theme="1"/>
        <rFont val="Arial"/>
        <family val="2"/>
      </rPr>
      <t>1 oznacza potrzebę najważniejszą, a 8 – najmniej ważną</t>
    </r>
  </si>
  <si>
    <t>Podaj liczbę wszystkich respondentów, którzy odpowiadali na pytanie 3 w dziale 6 kwestionariusza</t>
  </si>
  <si>
    <t>Uzyskanie mieszkania</t>
  </si>
  <si>
    <t>Poprawa warunków mieszkaniowych</t>
  </si>
  <si>
    <t>Zakup / naprawa samochodu</t>
  </si>
  <si>
    <t>Możliwość poruszania się poza domem</t>
  </si>
  <si>
    <t>Zaopatrzenie w przedmioty ortopedyczne, rehabilitacyjne, środki pomocnicze</t>
  </si>
  <si>
    <t>Zaopatrzenie w leki</t>
  </si>
  <si>
    <t>Opieka lekarska / medyczna / rehabilitacyjna</t>
  </si>
  <si>
    <t>Pomoc w czynnościach codziennych</t>
  </si>
  <si>
    <t>Dostęp do asystenta osoby niepełnosprawnej / opiekuna</t>
  </si>
  <si>
    <t>Podwyższenie wykształcenia, kwalifikacji zawodowych</t>
  </si>
  <si>
    <t>Uzyskanie / zmiana pracy</t>
  </si>
  <si>
    <t>Możliwość realizacji własnych zainteresowań</t>
  </si>
  <si>
    <t>Uzyskanie pomocy finansowej</t>
  </si>
  <si>
    <t>Uzyskanie pomocy rzeczowej</t>
  </si>
  <si>
    <t>Podaj liczbę wszystkich respondentów, którzy odpowiadali 
na pytanie 4 w dziale 6 kwestionariusza, łącznie z tymi osobami, które nie wskazały potrzeb</t>
  </si>
  <si>
    <t>Hierarchia potrzeb osób z niepełnosprawnościami wymagających najpilniejszego zaspokojenia</t>
  </si>
  <si>
    <t>Hierarchia potrzeb których zaspokojenie sprawia największe trudności osobom z niepełnosprawnościami</t>
  </si>
  <si>
    <t>Podaj liczbę wszystkich respondentów, którzy odpowiadali 
na pytanie 5 w dziale 6 kwestionariusza, łącznie z tymi osobami, które nie wskazały potrzeb</t>
  </si>
  <si>
    <t>max_2</t>
  </si>
  <si>
    <t>max_1</t>
  </si>
  <si>
    <t>max_3</t>
  </si>
  <si>
    <t>max_4</t>
  </si>
  <si>
    <t>max_5</t>
  </si>
  <si>
    <t>max_6</t>
  </si>
  <si>
    <t>max_7</t>
  </si>
  <si>
    <t>max_8</t>
  </si>
  <si>
    <t>O SYSTEMIE</t>
  </si>
  <si>
    <t>PROCEDURA WYODRĘBNIENIA POTRZEB LUB BARIER</t>
  </si>
  <si>
    <t>FUNKCJONALNOŚĆ SYSTEMU</t>
  </si>
  <si>
    <t>Hierarchia barier utrudniających osobom z niepełnosprawnościami korzystanie z ofert spędzania wolnego czasu</t>
  </si>
  <si>
    <r>
      <t xml:space="preserve">Aby wykorzystać System należy przeprowadzić badanie w oparciu o skonstruowany kwestionariusz. Własne badanie można zrealizować bazując wyłącznie na pytaniach rankingowych. Są to pytania sformułowane w sposób następujący </t>
    </r>
    <r>
      <rPr>
        <i/>
        <sz val="14"/>
        <color theme="1"/>
        <rFont val="Calibri"/>
        <family val="2"/>
        <scheme val="minor"/>
      </rPr>
      <t>„Jakie Pana / Pani zdaniem bariery najbardziej utrudniają …”</t>
    </r>
    <r>
      <rPr>
        <sz val="14"/>
        <color theme="1"/>
        <rFont val="Calibri"/>
        <family val="2"/>
        <scheme val="minor"/>
      </rPr>
      <t xml:space="preserve"> lub </t>
    </r>
    <r>
      <rPr>
        <i/>
        <sz val="14"/>
        <color theme="1"/>
        <rFont val="Calibri"/>
        <family val="2"/>
        <scheme val="minor"/>
      </rPr>
      <t>„Co jest najbardziej Panu / Pani potrzebne, aby zaspokoić potrzeby związane z …”</t>
    </r>
    <r>
      <rPr>
        <sz val="14"/>
        <color theme="1"/>
        <rFont val="Calibri"/>
        <family val="2"/>
        <scheme val="minor"/>
      </rPr>
      <t xml:space="preserve">.
W kwestionariuszu są to pytania: 
Pytania 3, 4 i 5 dział 6 , Pytanie 4 i 5 dział 1, Pytanie 4 dział 2, Pytanie 10 i 15 dział 3, Pytanie 7 i 20 dział 4, Pytanie 13 dział 5
Po realizacji własnego badania i zebraniu danych można wykorzystać System do poznania hierarchii potrzeb. 
W tym celu należy:
</t>
    </r>
    <r>
      <rPr>
        <b/>
        <sz val="14"/>
        <color theme="1"/>
        <rFont val="Calibri"/>
        <family val="2"/>
        <scheme val="minor"/>
      </rPr>
      <t>1. Wejść do zakładki odpowiadającej poszczególnym pytaniom w kwestionariuszu</t>
    </r>
    <r>
      <rPr>
        <sz val="14"/>
        <color theme="1"/>
        <rFont val="Calibri"/>
        <family val="2"/>
        <scheme val="minor"/>
      </rPr>
      <t xml:space="preserve">
Pytanie 3 dział 6 (</t>
    </r>
    <r>
      <rPr>
        <b/>
        <sz val="14"/>
        <color theme="1"/>
        <rFont val="Calibri"/>
        <family val="2"/>
        <scheme val="minor"/>
      </rPr>
      <t>zakładka Hierarchia_og</t>
    </r>
    <r>
      <rPr>
        <sz val="14"/>
        <color theme="1"/>
        <rFont val="Calibri"/>
        <family val="2"/>
        <scheme val="minor"/>
      </rPr>
      <t>)
Pytanie 4 dział 1 (</t>
    </r>
    <r>
      <rPr>
        <b/>
        <sz val="14"/>
        <color theme="1"/>
        <rFont val="Calibri"/>
        <family val="2"/>
        <scheme val="minor"/>
      </rPr>
      <t>zakładka Hierarchia_1</t>
    </r>
    <r>
      <rPr>
        <sz val="14"/>
        <color theme="1"/>
        <rFont val="Calibri"/>
        <family val="2"/>
        <scheme val="minor"/>
      </rPr>
      <t>)
Pytanie 5 dział 1 (</t>
    </r>
    <r>
      <rPr>
        <b/>
        <sz val="14"/>
        <color theme="1"/>
        <rFont val="Calibri"/>
        <family val="2"/>
        <scheme val="minor"/>
      </rPr>
      <t>zakładka Hierarchia_2</t>
    </r>
    <r>
      <rPr>
        <sz val="14"/>
        <color theme="1"/>
        <rFont val="Calibri"/>
        <family val="2"/>
        <scheme val="minor"/>
      </rPr>
      <t>)
Pytanie 4 dział 2 (</t>
    </r>
    <r>
      <rPr>
        <b/>
        <sz val="14"/>
        <color theme="1"/>
        <rFont val="Calibri"/>
        <family val="2"/>
        <scheme val="minor"/>
      </rPr>
      <t>zakładka Hierarchia_3</t>
    </r>
    <r>
      <rPr>
        <sz val="14"/>
        <color theme="1"/>
        <rFont val="Calibri"/>
        <family val="2"/>
        <scheme val="minor"/>
      </rPr>
      <t>)
Pytanie 10 dział 3 (</t>
    </r>
    <r>
      <rPr>
        <b/>
        <sz val="14"/>
        <color theme="1"/>
        <rFont val="Calibri"/>
        <family val="2"/>
        <scheme val="minor"/>
      </rPr>
      <t>zakładka Hierarchia_4</t>
    </r>
    <r>
      <rPr>
        <sz val="14"/>
        <color theme="1"/>
        <rFont val="Calibri"/>
        <family val="2"/>
        <scheme val="minor"/>
      </rPr>
      <t>)
Pytanie 15 dział 3 (</t>
    </r>
    <r>
      <rPr>
        <b/>
        <sz val="14"/>
        <color theme="1"/>
        <rFont val="Calibri"/>
        <family val="2"/>
        <scheme val="minor"/>
      </rPr>
      <t>zakładka Hierarchia_5</t>
    </r>
    <r>
      <rPr>
        <sz val="14"/>
        <color theme="1"/>
        <rFont val="Calibri"/>
        <family val="2"/>
        <scheme val="minor"/>
      </rPr>
      <t>)
Pytanie 7 dział 4 (</t>
    </r>
    <r>
      <rPr>
        <b/>
        <sz val="14"/>
        <color theme="1"/>
        <rFont val="Calibri"/>
        <family val="2"/>
        <scheme val="minor"/>
      </rPr>
      <t>zakładka Hierarchia_6</t>
    </r>
    <r>
      <rPr>
        <sz val="14"/>
        <color theme="1"/>
        <rFont val="Calibri"/>
        <family val="2"/>
        <scheme val="minor"/>
      </rPr>
      <t>)
Pytanie 20 dział 4 (</t>
    </r>
    <r>
      <rPr>
        <b/>
        <sz val="14"/>
        <color theme="1"/>
        <rFont val="Calibri"/>
        <family val="2"/>
        <scheme val="minor"/>
      </rPr>
      <t>zakładka Hierarchia_7</t>
    </r>
    <r>
      <rPr>
        <sz val="14"/>
        <color theme="1"/>
        <rFont val="Calibri"/>
        <family val="2"/>
        <scheme val="minor"/>
      </rPr>
      <t>)
Pytanie 13 dział 5 (</t>
    </r>
    <r>
      <rPr>
        <b/>
        <sz val="14"/>
        <color theme="1"/>
        <rFont val="Calibri"/>
        <family val="2"/>
        <scheme val="minor"/>
      </rPr>
      <t>zakładka Hierarchia_8</t>
    </r>
    <r>
      <rPr>
        <sz val="14"/>
        <color theme="1"/>
        <rFont val="Calibri"/>
        <family val="2"/>
        <scheme val="minor"/>
      </rPr>
      <t>)
Pytanie 4 dział 6 (</t>
    </r>
    <r>
      <rPr>
        <b/>
        <sz val="14"/>
        <color theme="1"/>
        <rFont val="Calibri"/>
        <family val="2"/>
        <scheme val="minor"/>
      </rPr>
      <t>zakładka Hierarchia_9</t>
    </r>
    <r>
      <rPr>
        <sz val="14"/>
        <color theme="1"/>
        <rFont val="Calibri"/>
        <family val="2"/>
        <scheme val="minor"/>
      </rPr>
      <t>)
Pytanie 5 dział 6 (</t>
    </r>
    <r>
      <rPr>
        <b/>
        <sz val="14"/>
        <color theme="1"/>
        <rFont val="Calibri"/>
        <family val="2"/>
        <scheme val="minor"/>
      </rPr>
      <t>zakładka Hierarchia_10</t>
    </r>
    <r>
      <rPr>
        <sz val="14"/>
        <color theme="1"/>
        <rFont val="Calibri"/>
        <family val="2"/>
        <scheme val="minor"/>
      </rPr>
      <t xml:space="preserve">) 
</t>
    </r>
  </si>
  <si>
    <t>System umożliwiający poznanie potrzeb osób 
z niepełnosprawnością lub barier, które utrudniają ich zaspokojenie</t>
  </si>
  <si>
    <t>Hierarchia barier utrudniających osobom z niepełnosprawnościami poruszanie / przemieszczanie się w przestrzeni publicznej</t>
  </si>
  <si>
    <t>Hierarchia barier utrudniających osobom z niepełnosprawnościami korzystanie ze środków transportowych</t>
  </si>
  <si>
    <t>Hierarchia barier utrudniających osobom z niepełnosprawnościami kontynuowanie nauki lub uczestnictwo w kursach / szkoleniach</t>
  </si>
  <si>
    <r>
      <rPr>
        <b/>
        <sz val="14"/>
        <color theme="1"/>
        <rFont val="Calibri"/>
        <family val="2"/>
        <scheme val="minor"/>
      </rPr>
      <t>2. Wprowadzić dane zebrane od respondentów w przeznaczone miejsce zgodnie z legendą
3. Wprowadzić w pole B4 ogólną liczbę respondentów ogółem biorących udział w badaniu</t>
    </r>
    <r>
      <rPr>
        <sz val="14"/>
        <color theme="1"/>
        <rFont val="Calibri"/>
        <family val="2"/>
        <scheme val="minor"/>
      </rPr>
      <t xml:space="preserve">
</t>
    </r>
    <r>
      <rPr>
        <b/>
        <sz val="14"/>
        <color theme="1"/>
        <rFont val="Calibri"/>
        <family val="2"/>
        <scheme val="minor"/>
      </rPr>
      <t xml:space="preserve">
4. Aby na podstawie własnych danych wygenerować hierarchię potrzeb/barier należy kliknąć myszą w ikonę piramidki</t>
    </r>
    <r>
      <rPr>
        <sz val="14"/>
        <color theme="1"/>
        <rFont val="Calibri"/>
        <family val="2"/>
        <scheme val="minor"/>
      </rPr>
      <t xml:space="preserve"> 
</t>
    </r>
    <r>
      <rPr>
        <b/>
        <sz val="14"/>
        <color theme="1"/>
        <rFont val="Calibri"/>
        <family val="2"/>
        <scheme val="minor"/>
      </rPr>
      <t xml:space="preserve">
5. Hierarchia potrzeb zostanie automatycznie wygenerowana w przeznaczonym do tego miejscu, 
gdzie potrzeba o numerze 1 oznacza potrzebę najważniejszą do zaspokojenia w hierarchii potrzeb, 
a bariera o numerze 1 oznacza barierę najbardziej uciążliwą i wymagajacą najpilniejszej likwidacjii wśród hierarchii barier</t>
    </r>
  </si>
  <si>
    <t>1 oznacza potrzebę najważniejszą, a 8 – najmniej ważną</t>
  </si>
  <si>
    <r>
      <t xml:space="preserve">System jest dostępnym na stronie Urzędu Statystycznego we Wrocławiu narzędziem, wspierającym proces poznawania hierarchii potrzeb osób z niepełnosprawnością lub barier, które uniemożliwiają zaspokojenie potrzeb. 
System przygotowano w oparciu o kwestionariusz badania stworzony na potrzeby dysertacji pt. </t>
    </r>
    <r>
      <rPr>
        <i/>
        <sz val="14"/>
        <color theme="1"/>
        <rFont val="Calibri"/>
        <family val="2"/>
        <scheme val="minor"/>
      </rPr>
      <t>„Koncepcja pomiaru stopnia zaspokojenia potrzeb osób z niepełnosprawnością. Metodyka badania"</t>
    </r>
    <r>
      <rPr>
        <sz val="14"/>
        <color theme="1"/>
        <rFont val="Calibri"/>
        <family val="2"/>
        <scheme val="minor"/>
      </rPr>
      <t xml:space="preserve">. Kwestionariusz dostępny jest na stronie Urzędu. Dysertacja realizowana była w ramach Umowy trójstronnej o współpracy w zakresie prowadzenia doktoratu wdrożeniowego nr R-BP-SOP.0161.Z.69.2018 między Doktorantem (Panią Agatą Girul), Urzędem Statystycznym we Wrocławiu (podmiotem zatrudniającym Doktoranta) oraz Uniwersytetem Ekonomicznym we Wrocławiu. 
System wykorzystuje procedurę hierarchii potrzeb osób z niepełnosprawnością lub barier, które stoją na przeszkodzie w zaspokojeniu potrzeb, stworzoną na potrzeby wspomnianej wyżej dysertacji. Procedura bazuje na rozkładzie przydzielanych rang. 
W zastosowanej procedurze wyodrębnienia potrzeb wymagających najpilniejszego zaspokojenia oraz barier najbardziej uciążliwych, punktem odniesienia są potrzeby najbardziej pożądane przez respondentów. Oznacza to, że im częściej respondenci daną potrzebę lub przeszkodę wskazywali jako najważniejszą lub drugą w kolejności co do ważności, tym uzyskiwano większą szansę, że określona potrzeba lub bariera będzie wśród tych najważniejszych. W ten sposób była możliwość wytypowania potrzeb, które w sposób jednoznaczny uznawane były przez respondentów jako najważniejsze, nawet jeśli dotyczyły mniejszej grupy osób. </t>
    </r>
  </si>
  <si>
    <r>
      <t>Załóżmy, że mamy R potrzeb podlegających rangowaniu.
Niech: r oznacza odpowiednio r -tą potrzebę dotyczącą określonego pytania badawczego, gdzie
n oznacza liczbę wszystkich respondentów, którzy rangowali dane potrzeby
Ponadto:
X</t>
    </r>
    <r>
      <rPr>
        <vertAlign val="subscript"/>
        <sz val="14"/>
        <color theme="1"/>
        <rFont val="Calibri"/>
        <family val="2"/>
        <scheme val="minor"/>
      </rPr>
      <t>r</t>
    </r>
    <r>
      <rPr>
        <sz val="14"/>
        <color theme="1"/>
        <rFont val="Calibri"/>
        <family val="2"/>
        <scheme val="minor"/>
      </rPr>
      <t xml:space="preserve"> – zmienna losowa oznaczająca ważność potrzeby r, dla której zbiór wartości, funkcja prawdopodobieństwa i dystrybuanta określone są następująco:
Zmienna losowa przyjmuje wartość 6 jeśli respondent nie wskazał potrzeby wśród tych najważniejszych na pozycjach od 1 do 5.
Procedura hierarchizacji potrzeb przebiega krokowo w następujący sposób:</t>
    </r>
  </si>
  <si>
    <r>
      <rPr>
        <b/>
        <sz val="14"/>
        <color theme="1"/>
        <rFont val="Calibri"/>
        <family val="2"/>
        <scheme val="minor"/>
      </rPr>
      <t>1)  Wyodrębnienie najpilniejszej potrzeby</t>
    </r>
    <r>
      <rPr>
        <sz val="14"/>
        <color theme="1"/>
        <rFont val="Calibri"/>
        <family val="2"/>
        <scheme val="minor"/>
      </rPr>
      <t xml:space="preserve">
Pierwsza w hierarchii potrzeba jest wybierana spośród zbioru potrzeb, których wskaza-nie na pierwszej lub drugiej pozycji jest dostatecznie wysokie przy jednoczesnym maksy-malnym wskazaniu jej na pierwszym miejscu. Procedurę wyboru najpilniejszej potrzeby można zapisać następująco:
                                                                        oraz               osiąga maksimum,   gdzie                                                           oraz  
W sytuacji, gdy istnieją dwie lub więcej potrzeb, dla których                                         to za najważniejszą potrzebę uznawana jest ta, dla której                 jest największa
Jeśli                              oraz                                              , wówczas wyznaczone potrzeby  k oraz  l  tratowane są jako równie ważne.
Wyodrębniona na danym poziomie hierarchii potrzeba jest eliminowana ze zbioru potrzeb podlegających dalszej hierarchizacji.
</t>
    </r>
  </si>
  <si>
    <r>
      <rPr>
        <b/>
        <sz val="14"/>
        <color theme="1"/>
        <rFont val="Calibri"/>
        <family val="2"/>
        <scheme val="minor"/>
      </rPr>
      <t xml:space="preserve">2)  Wyodrębnienie  k kolejnych najpilniejszych potrzeb </t>
    </r>
    <r>
      <rPr>
        <sz val="14"/>
        <color theme="1"/>
        <rFont val="Calibri"/>
        <family val="2"/>
        <scheme val="minor"/>
      </rPr>
      <t xml:space="preserve">
Wybór  i-tej w kolejności potrzeby (          ) dokonywany jest spośród potrzeb, których wskazanie na maksymalnie (i+1)-szej pozycji jest dostatecznie wysokie jednocześnie przy maksymalnym wskazaniu jej na maksymalnie drugiej pozycji. 
Zatem dla            ,  i-tą w hierarchii potrzebą jest ta, dla której: 
                                                                                         oraz                osiąga maksimum
gdzie                                                                      oraz                                    
W sytuacji, gdy istnieją dwie lub więcej potrzeb, dla których                                          to za najważniejszą potrzebę uznawana jest ta, dla której                  jest największa.
Jeśli                                    oraz                                           , to za najważniejszą potrzebę uznawana jest ta, dla której                        jest największa.
Jeśli                                 oraz                                oraz                                                       , wówczas wyznaczone potrzeby  k oraz  l tratowane są jako równie ważne.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</si>
</sst>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0"/>
      <name val="Arial"/>
      <family val="2"/>
    </font>
    <font>
      <sz val="12"/>
      <color theme="1"/>
      <name val="Arial"/>
      <family val="2"/>
    </font>
    <font>
      <b/>
      <sz val="12"/>
      <color theme="1"/>
      <name val="Arial"/>
      <family val="2"/>
    </font>
    <font>
      <i/>
      <sz val="12"/>
      <color theme="1"/>
      <name val="Arial"/>
      <family val="2"/>
    </font>
    <font>
      <sz val="8"/>
      <name val="Calibri"/>
      <family val="2"/>
      <scheme val="minor"/>
    </font>
    <font>
      <b/>
      <sz val="12"/>
      <color rgb="FFC00000"/>
      <name val="Arial"/>
      <family val="2"/>
    </font>
    <font>
      <b/>
      <sz val="14"/>
      <color theme="1"/>
      <name val="Arial"/>
      <family val="2"/>
    </font>
    <font>
      <b/>
      <sz val="18"/>
      <color rgb="FFC00000"/>
      <name val="Arial"/>
      <family val="2"/>
    </font>
    <font>
      <sz val="12"/>
      <color rgb="FFC00000"/>
      <name val="Arial"/>
      <family val="2"/>
    </font>
    <font>
      <b/>
      <sz val="9"/>
      <color theme="0"/>
      <name val="Arial"/>
      <family val="2"/>
    </font>
    <font>
      <b/>
      <sz val="12"/>
      <color theme="0"/>
      <name val="Arial"/>
      <family val="2"/>
    </font>
    <font>
      <b/>
      <sz val="13"/>
      <color theme="1"/>
      <name val="Arial"/>
      <family val="2"/>
    </font>
    <font>
      <b/>
      <sz val="22"/>
      <color theme="1"/>
      <name val="Arial"/>
      <family val="2"/>
    </font>
    <font>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i/>
      <sz val="14"/>
      <color theme="1"/>
      <name val="Calibri"/>
      <family val="2"/>
      <scheme val="minor"/>
    </font>
    <font>
      <b/>
      <sz val="26"/>
      <color rgb="FF0070C0"/>
      <name val="Calibri"/>
      <family val="2"/>
      <scheme val="minor"/>
    </font>
    <font>
      <b/>
      <sz val="25"/>
      <color rgb="FF0070C0"/>
      <name val="Calibri"/>
      <family val="2"/>
      <scheme val="minor"/>
    </font>
    <font>
      <vertAlign val="subscript"/>
      <sz val="14"/>
      <color theme="1"/>
      <name val="Calibri"/>
      <family val="2"/>
      <scheme val="minor"/>
    </font>
    <font>
      <sz val="11"/>
      <color theme="0"/>
      <name val="Calibri"/>
      <family val="2"/>
    </font>
    <font>
      <sz val="11"/>
      <color theme="0"/>
      <name val="Calibri"/>
      <family val="2"/>
      <scheme val="minor"/>
    </font>
  </fonts>
  <fills count="1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8" tint="0.39998000860214233"/>
        <bgColor indexed="64"/>
      </patternFill>
    </fill>
    <fill>
      <patternFill patternType="solid">
        <fgColor theme="8" tint="-0.24997000396251678"/>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4"/>
        <bgColor indexed="64"/>
      </patternFill>
    </fill>
    <fill>
      <patternFill patternType="solid">
        <fgColor theme="9"/>
        <bgColor indexed="64"/>
      </patternFill>
    </fill>
  </fills>
  <borders count="6">
    <border>
      <left/>
      <right/>
      <top/>
      <bottom/>
      <diagonal/>
    </border>
    <border>
      <left style="thin"/>
      <right style="thin"/>
      <top/>
      <bottom/>
    </border>
    <border>
      <left style="thin"/>
      <right style="thin"/>
      <top style="thin"/>
      <bottom style="thin"/>
    </border>
    <border>
      <left style="thin"/>
      <right/>
      <top/>
      <bottom/>
    </border>
    <border>
      <left style="thin"/>
      <right/>
      <top style="thin"/>
      <bottom style="thin"/>
    </border>
    <border>
      <left/>
      <right/>
      <top style="medium">
        <color rgb="FF0070C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0">
    <xf numFmtId="0" fontId="0" fillId="0" borderId="0" xfId="0"/>
    <xf numFmtId="164" fontId="0" fillId="0" borderId="0" xfId="0" applyNumberFormat="1"/>
    <xf numFmtId="0" fontId="0" fillId="0" borderId="0" xfId="0" applyAlignment="1">
      <alignment horizontal="center"/>
    </xf>
    <xf numFmtId="0" fontId="2" fillId="2" borderId="0" xfId="0" applyFont="1" applyFill="1"/>
    <xf numFmtId="164" fontId="2" fillId="2" borderId="0" xfId="0" applyNumberFormat="1" applyFont="1" applyFill="1"/>
    <xf numFmtId="0" fontId="2" fillId="2" borderId="1" xfId="0" applyFont="1" applyFill="1" applyBorder="1"/>
    <xf numFmtId="0" fontId="2" fillId="2" borderId="0" xfId="0" applyFont="1" applyFill="1" applyBorder="1"/>
    <xf numFmtId="0" fontId="2" fillId="2" borderId="0" xfId="0" applyFont="1" applyFill="1" applyBorder="1" applyAlignment="1">
      <alignment wrapText="1"/>
    </xf>
    <xf numFmtId="0" fontId="3" fillId="2" borderId="0" xfId="0" applyFont="1" applyFill="1"/>
    <xf numFmtId="0" fontId="2"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4" fillId="2" borderId="0" xfId="0" applyFont="1" applyFill="1"/>
    <xf numFmtId="0" fontId="6" fillId="2" borderId="0" xfId="0" applyFont="1" applyFill="1"/>
    <xf numFmtId="0" fontId="7" fillId="2" borderId="0" xfId="0" applyFont="1" applyFill="1" applyBorder="1"/>
    <xf numFmtId="0" fontId="2" fillId="2" borderId="0" xfId="0" applyFont="1" applyFill="1" applyBorder="1" applyAlignment="1">
      <alignment horizontal="left" vertical="center" wrapText="1"/>
    </xf>
    <xf numFmtId="0" fontId="3" fillId="2" borderId="0" xfId="0" applyFont="1" applyFill="1" applyAlignment="1">
      <alignment horizontal="center" vertical="center"/>
    </xf>
    <xf numFmtId="0" fontId="3" fillId="0" borderId="0" xfId="0" applyFont="1" applyFill="1"/>
    <xf numFmtId="0" fontId="2" fillId="0" borderId="0" xfId="0" applyFont="1" applyFill="1"/>
    <xf numFmtId="0" fontId="0" fillId="0" borderId="0" xfId="0" applyFill="1"/>
    <xf numFmtId="0" fontId="3" fillId="2" borderId="0" xfId="0" applyFont="1" applyFill="1" applyAlignment="1">
      <alignment horizontal="left" vertical="center"/>
    </xf>
    <xf numFmtId="0" fontId="7" fillId="3" borderId="2" xfId="0" applyFont="1" applyFill="1" applyBorder="1" applyAlignment="1">
      <alignment horizontal="center"/>
    </xf>
    <xf numFmtId="0" fontId="7" fillId="4" borderId="2" xfId="0" applyFont="1" applyFill="1" applyBorder="1" applyAlignment="1">
      <alignment horizontal="center"/>
    </xf>
    <xf numFmtId="0" fontId="7" fillId="5" borderId="2" xfId="0" applyFont="1" applyFill="1" applyBorder="1" applyAlignment="1">
      <alignment horizontal="center"/>
    </xf>
    <xf numFmtId="0" fontId="7" fillId="6" borderId="2" xfId="0" applyFont="1" applyFill="1" applyBorder="1" applyAlignment="1">
      <alignment horizontal="center"/>
    </xf>
    <xf numFmtId="0" fontId="7" fillId="7" borderId="2" xfId="0" applyFont="1" applyFill="1" applyBorder="1" applyAlignment="1">
      <alignment horizontal="center"/>
    </xf>
    <xf numFmtId="0" fontId="0" fillId="6" borderId="0" xfId="0" applyFill="1"/>
    <xf numFmtId="0" fontId="9" fillId="2" borderId="0" xfId="0" applyFont="1" applyFill="1" applyBorder="1" applyAlignment="1">
      <alignment horizontal="left" vertical="center" wrapText="1"/>
    </xf>
    <xf numFmtId="0" fontId="2" fillId="2" borderId="3" xfId="0" applyFont="1" applyFill="1" applyBorder="1"/>
    <xf numFmtId="0" fontId="10"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0" fontId="11" fillId="8" borderId="4" xfId="0" applyFont="1" applyFill="1" applyBorder="1" applyAlignment="1">
      <alignment horizontal="center" vertical="center"/>
    </xf>
    <xf numFmtId="0" fontId="12" fillId="2" borderId="0" xfId="0" applyFont="1" applyFill="1" applyBorder="1"/>
    <xf numFmtId="0" fontId="7" fillId="9" borderId="2" xfId="0" applyFont="1" applyFill="1" applyBorder="1" applyAlignment="1">
      <alignment horizontal="center" vertical="center"/>
    </xf>
    <xf numFmtId="0" fontId="9" fillId="2" borderId="0" xfId="0" applyFont="1" applyFill="1" applyBorder="1" applyAlignment="1">
      <alignment horizontal="left" vertical="center" wrapText="1"/>
    </xf>
    <xf numFmtId="0" fontId="2" fillId="2" borderId="0" xfId="0" applyFont="1" applyFill="1" applyBorder="1" applyAlignment="1">
      <alignment/>
    </xf>
    <xf numFmtId="0" fontId="13" fillId="6" borderId="0" xfId="0" applyFont="1" applyFill="1" applyAlignment="1">
      <alignment horizontal="left"/>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3" fillId="6" borderId="0" xfId="0" applyFont="1" applyFill="1" applyAlignment="1">
      <alignment horizontal="left"/>
    </xf>
    <xf numFmtId="0" fontId="9" fillId="2" borderId="0" xfId="0" applyFont="1" applyFill="1" applyBorder="1" applyAlignment="1">
      <alignment horizontal="left" vertical="center" wrapText="1"/>
    </xf>
    <xf numFmtId="0" fontId="14" fillId="0" borderId="0" xfId="0" applyFont="1" applyFill="1"/>
    <xf numFmtId="0" fontId="15" fillId="0" borderId="0" xfId="0" applyFont="1"/>
    <xf numFmtId="0" fontId="0" fillId="0" borderId="0" xfId="0" applyFont="1"/>
    <xf numFmtId="164" fontId="0" fillId="0" borderId="0" xfId="0" applyNumberFormat="1" applyFont="1"/>
    <xf numFmtId="0" fontId="0" fillId="9" borderId="0" xfId="0" applyFill="1"/>
    <xf numFmtId="164" fontId="15" fillId="0" borderId="0" xfId="0" applyNumberFormat="1" applyFont="1"/>
    <xf numFmtId="0" fontId="0" fillId="10" borderId="0" xfId="0" applyFill="1"/>
    <xf numFmtId="0" fontId="14" fillId="0" borderId="0" xfId="0" applyFont="1"/>
    <xf numFmtId="164" fontId="14" fillId="0" borderId="0" xfId="0" applyNumberFormat="1" applyFont="1" applyFill="1"/>
    <xf numFmtId="0" fontId="14" fillId="9" borderId="0" xfId="0" applyFont="1" applyFill="1"/>
    <xf numFmtId="0" fontId="7" fillId="11" borderId="2" xfId="0" applyFont="1" applyFill="1" applyBorder="1" applyAlignment="1">
      <alignment horizontal="center"/>
    </xf>
    <xf numFmtId="0" fontId="7" fillId="12" borderId="2" xfId="0" applyFont="1" applyFill="1" applyBorder="1" applyAlignment="1">
      <alignment horizontal="center"/>
    </xf>
    <xf numFmtId="0" fontId="7" fillId="13" borderId="2" xfId="0" applyFont="1" applyFill="1" applyBorder="1" applyAlignment="1">
      <alignment horizontal="center"/>
    </xf>
    <xf numFmtId="0" fontId="7" fillId="14" borderId="2" xfId="0" applyFont="1" applyFill="1" applyBorder="1" applyAlignment="1">
      <alignment horizontal="center"/>
    </xf>
    <xf numFmtId="0" fontId="7" fillId="15" borderId="2" xfId="0" applyFont="1" applyFill="1" applyBorder="1" applyAlignment="1">
      <alignment horizontal="center"/>
    </xf>
    <xf numFmtId="0" fontId="18" fillId="2" borderId="0" xfId="0" applyFont="1" applyFill="1"/>
    <xf numFmtId="0" fontId="16" fillId="2" borderId="0" xfId="0" applyFont="1" applyFill="1"/>
    <xf numFmtId="0" fontId="16" fillId="2" borderId="5" xfId="0" applyFont="1" applyFill="1" applyBorder="1"/>
    <xf numFmtId="0" fontId="0" fillId="2" borderId="0" xfId="0" applyFill="1"/>
    <xf numFmtId="0" fontId="20" fillId="2" borderId="0" xfId="0" applyFont="1" applyFill="1" applyAlignment="1">
      <alignment vertical="center" wrapText="1"/>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21"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9" fillId="2" borderId="0" xfId="0" applyFont="1" applyFill="1" applyBorder="1" applyAlignment="1">
      <alignment horizontal="left" vertical="center" wrapText="1"/>
    </xf>
    <xf numFmtId="0" fontId="2" fillId="2" borderId="0" xfId="0" applyFont="1" applyFill="1" applyAlignment="1">
      <alignment horizontal="left"/>
    </xf>
    <xf numFmtId="0" fontId="3" fillId="2" borderId="0" xfId="0" applyFont="1" applyFill="1" applyAlignment="1">
      <alignment horizontal="left"/>
    </xf>
    <xf numFmtId="0" fontId="13" fillId="6" borderId="0" xfId="0" applyFont="1" applyFill="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5.png" /></Relationships>
</file>

<file path=xl/drawings/_rels/drawing8.xml.rels><?xml version="1.0" encoding="utf-8" standalone="yes"?><Relationships xmlns="http://schemas.openxmlformats.org/package/2006/relationships"><Relationship Id="rId1" Type="http://schemas.openxmlformats.org/officeDocument/2006/relationships/image" Target="../media/image25.png" /></Relationships>
</file>

<file path=xl/drawings/_rels/drawing9.xml.rels><?xml version="1.0" encoding="utf-8" standalone="yes"?><Relationships xmlns="http://schemas.openxmlformats.org/package/2006/relationships"><Relationship Id="rId1" Type="http://schemas.openxmlformats.org/officeDocument/2006/relationships/image" Target="../media/image2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 Id="rId21" Type="http://schemas.openxmlformats.org/officeDocument/2006/relationships/image" Target="../media/image21.wmf" /><Relationship Id="rId22" Type="http://schemas.openxmlformats.org/officeDocument/2006/relationships/image" Target="../media/image22.wmf" /><Relationship Id="rId23" Type="http://schemas.openxmlformats.org/officeDocument/2006/relationships/image" Target="../media/image23.wmf" /><Relationship Id="rId24" Type="http://schemas.openxmlformats.org/officeDocument/2006/relationships/image" Target="../media/image24.wmf" /><Relationship Id="rId25" Type="http://schemas.openxmlformats.org/officeDocument/2006/relationships/image" Target="../media/image26.png" /><Relationship Id="rId26" Type="http://schemas.openxmlformats.org/officeDocument/2006/relationships/image" Target="../media/image27.wmf" /><Relationship Id="rId27" Type="http://schemas.openxmlformats.org/officeDocument/2006/relationships/image" Target="../media/image28.wmf" /><Relationship Id="rId28" Type="http://schemas.openxmlformats.org/officeDocument/2006/relationships/image" Target="../media/image29.wmf" /><Relationship Id="rId29" Type="http://schemas.openxmlformats.org/officeDocument/2006/relationships/image" Target="../media/image30.wmf" /><Relationship Id="rId30" Type="http://schemas.openxmlformats.org/officeDocument/2006/relationships/image" Target="../media/image31.wmf" /><Relationship Id="rId31" Type="http://schemas.openxmlformats.org/officeDocument/2006/relationships/image" Target="../media/image32.wmf" /><Relationship Id="rId32" Type="http://schemas.openxmlformats.org/officeDocument/2006/relationships/image" Target="../media/image33.wmf" /><Relationship Id="rId33" Type="http://schemas.openxmlformats.org/officeDocument/2006/relationships/image" Target="../media/image34.wmf" /><Relationship Id="rId34" Type="http://schemas.openxmlformats.org/officeDocument/2006/relationships/image" Target="../media/image35.wmf" /><Relationship Id="rId35" Type="http://schemas.openxmlformats.org/officeDocument/2006/relationships/image" Target="../media/image36.wmf" /><Relationship Id="rId36" Type="http://schemas.openxmlformats.org/officeDocument/2006/relationships/image" Target="../media/image37.wmf" /><Relationship Id="rId37" Type="http://schemas.openxmlformats.org/officeDocument/2006/relationships/image" Target="../media/image38.wmf" /><Relationship Id="rId38" Type="http://schemas.openxmlformats.org/officeDocument/2006/relationships/image" Target="../media/image38.wmf" /><Relationship Id="rId39" Type="http://schemas.openxmlformats.org/officeDocument/2006/relationships/image" Target="../media/image39.wmf" /><Relationship Id="rId40" Type="http://schemas.openxmlformats.org/officeDocument/2006/relationships/image" Target="../media/image40.wmf" /><Relationship Id="rId41" Type="http://schemas.openxmlformats.org/officeDocument/2006/relationships/image" Target="../media/image41.wmf" /><Relationship Id="rId42" Type="http://schemas.openxmlformats.org/officeDocument/2006/relationships/image" Target="../media/image42.wmf" /><Relationship Id="rId43" Type="http://schemas.openxmlformats.org/officeDocument/2006/relationships/image" Target="../media/image43.wmf" /><Relationship Id="rId44" Type="http://schemas.openxmlformats.org/officeDocument/2006/relationships/image" Target="../media/image44.wmf" /><Relationship Id="rId45" Type="http://schemas.openxmlformats.org/officeDocument/2006/relationships/image" Target="../media/image45.wmf" /><Relationship Id="rId46" Type="http://schemas.openxmlformats.org/officeDocument/2006/relationships/image" Target="../media/image46.wmf" /><Relationship Id="rId47" Type="http://schemas.openxmlformats.org/officeDocument/2006/relationships/image" Target="../media/image47.wmf" /><Relationship Id="rId48" Type="http://schemas.openxmlformats.org/officeDocument/2006/relationships/image" Target="../media/image45.wmf" /><Relationship Id="rId49" Type="http://schemas.openxmlformats.org/officeDocument/2006/relationships/image" Target="../media/image48.wmf" /><Relationship Id="rId50" Type="http://schemas.openxmlformats.org/officeDocument/2006/relationships/image" Target="../media/image49.wmf" /><Relationship Id="rId51" Type="http://schemas.openxmlformats.org/officeDocument/2006/relationships/image" Target="../media/image5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514350</xdr:colOff>
      <xdr:row>17</xdr:row>
      <xdr:rowOff>781050</xdr:rowOff>
    </xdr:from>
    <xdr:to>
      <xdr:col>15</xdr:col>
      <xdr:colOff>428625</xdr:colOff>
      <xdr:row>17</xdr:row>
      <xdr:rowOff>1304925</xdr:rowOff>
    </xdr:to>
    <xdr:pic>
      <xdr:nvPicPr>
        <xdr:cNvPr id="5" name="Obraz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22307550"/>
          <a:ext cx="523875" cy="533400"/>
        </a:xfrm>
        <a:prstGeom prst="rect">
          <a:avLst/>
        </a:prstGeom>
        <a:ln>
          <a:noFill/>
        </a:ln>
      </xdr:spPr>
    </xdr:pic>
    <xdr:clientData/>
  </xdr:twoCellAnchor>
  <xdr:twoCellAnchor>
    <xdr:from>
      <xdr:col>0</xdr:col>
      <xdr:colOff>104775</xdr:colOff>
      <xdr:row>0</xdr:row>
      <xdr:rowOff>142875</xdr:rowOff>
    </xdr:from>
    <xdr:to>
      <xdr:col>1</xdr:col>
      <xdr:colOff>552450</xdr:colOff>
      <xdr:row>3</xdr:row>
      <xdr:rowOff>228600</xdr:rowOff>
    </xdr:to>
    <xdr:grpSp>
      <xdr:nvGrpSpPr>
        <xdr:cNvPr id="3" name="Grupa 2"/>
        <xdr:cNvGrpSpPr/>
      </xdr:nvGrpSpPr>
      <xdr:grpSpPr>
        <a:xfrm>
          <a:off x="104775" y="142875"/>
          <a:ext cx="1057275" cy="1057275"/>
          <a:chOff x="12977814" y="1690688"/>
          <a:chExt cx="1047750" cy="1047750"/>
        </a:xfrm>
      </xdr:grpSpPr>
      <xdr:sp macro="" textlink="">
        <xdr:nvSpPr>
          <xdr:cNvPr id="2" name="Owal 1"/>
          <xdr:cNvSpPr/>
        </xdr:nvSpPr>
        <xdr:spPr>
          <a:xfrm>
            <a:off x="12977814" y="1690688"/>
            <a:ext cx="1047750" cy="1047750"/>
          </a:xfrm>
          <a:prstGeom prst="ellipse">
            <a:avLst/>
          </a:prstGeom>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solidFill>
              <a:srgbClr val="0070C0"/>
            </a:solidFill>
            <a:round/>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pic>
        <xdr:nvPicPr>
          <xdr:cNvPr id="22" name="Obraz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20570" y="1786033"/>
            <a:ext cx="785813" cy="785813"/>
          </a:xfrm>
          <a:prstGeom prst="rect">
            <a:avLst/>
          </a:prstGeom>
          <a:ln>
            <a:noFill/>
          </a:ln>
        </xdr:spPr>
      </xdr:pic>
    </xdr:grpSp>
    <xdr:clientData/>
  </xdr:twoCellAnchor>
  <xdr:twoCellAnchor>
    <xdr:from>
      <xdr:col>14</xdr:col>
      <xdr:colOff>257175</xdr:colOff>
      <xdr:row>17</xdr:row>
      <xdr:rowOff>952500</xdr:rowOff>
    </xdr:from>
    <xdr:to>
      <xdr:col>14</xdr:col>
      <xdr:colOff>495300</xdr:colOff>
      <xdr:row>17</xdr:row>
      <xdr:rowOff>1181100</xdr:rowOff>
    </xdr:to>
    <xdr:sp macro="" textlink="">
      <xdr:nvSpPr>
        <xdr:cNvPr id="4" name="Strzałka: w prawo 3"/>
        <xdr:cNvSpPr/>
      </xdr:nvSpPr>
      <xdr:spPr>
        <a:xfrm>
          <a:off x="8791575" y="22479000"/>
          <a:ext cx="238125" cy="228600"/>
        </a:xfrm>
        <a:prstGeom prst="righ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10</xdr:row>
          <xdr:rowOff>1476375</xdr:rowOff>
        </xdr:from>
        <xdr:to>
          <xdr:col>1</xdr:col>
          <xdr:colOff>457200</xdr:colOff>
          <xdr:row>10</xdr:row>
          <xdr:rowOff>1733550</xdr:rowOff>
        </xdr:to>
        <xdr:sp macro="" textlink="">
          <xdr:nvSpPr>
            <xdr:cNvPr id="12308" name="Object 20" hidden="1">
              <a:extLst xmlns:a="http://schemas.openxmlformats.org/drawingml/2006/main">
                <a:ext uri="{63B3BB69-23CF-44E3-9099-C40C66FF867C}">
                  <a14:compatExt spid="_x0000_s12308"/>
                </a:ext>
                <a:ext uri="{FF2B5EF4-FFF2-40B4-BE49-F238E27FC236}">
                  <a16:creationId xmlns:a16="http://schemas.microsoft.com/office/drawing/2014/main" id="{7EC4C10D-A3F7-49A6-95AB-05C09089326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547687</xdr:colOff>
          <xdr:row>10</xdr:row>
          <xdr:rowOff>1535907</xdr:rowOff>
        </xdr:from>
        <xdr:to>
          <xdr:col>3</xdr:col>
          <xdr:colOff>511968</xdr:colOff>
          <xdr:row>10</xdr:row>
          <xdr:rowOff>1735932</xdr:rowOff>
        </xdr:to>
        <xdr:sp macro="" textlink="">
          <xdr:nvSpPr>
            <xdr:cNvPr id="12309" name="Object 21" hidden="1">
              <a:extLst xmlns:a="http://schemas.openxmlformats.org/drawingml/2006/main">
                <a:ext uri="{63B3BB69-23CF-44E3-9099-C40C66FF867C}">
                  <a14:compatExt spid="_x0000_s12309"/>
                </a:ext>
                <a:ext uri="{FF2B5EF4-FFF2-40B4-BE49-F238E27FC236}">
                  <a16:creationId xmlns:a16="http://schemas.microsoft.com/office/drawing/2014/main" id="{CE801BF9-0F52-40ED-B02F-FAE84B238ED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23813</xdr:colOff>
          <xdr:row>10</xdr:row>
          <xdr:rowOff>1774032</xdr:rowOff>
        </xdr:from>
        <xdr:to>
          <xdr:col>2</xdr:col>
          <xdr:colOff>42862</xdr:colOff>
          <xdr:row>10</xdr:row>
          <xdr:rowOff>2021682</xdr:rowOff>
        </xdr:to>
        <xdr:sp macro="" textlink="">
          <xdr:nvSpPr>
            <xdr:cNvPr id="12310" name="Object 22" hidden="1">
              <a:extLst xmlns:a="http://schemas.openxmlformats.org/drawingml/2006/main">
                <a:ext uri="{63B3BB69-23CF-44E3-9099-C40C66FF867C}">
                  <a14:compatExt spid="_x0000_s12310"/>
                </a:ext>
                <a:ext uri="{FF2B5EF4-FFF2-40B4-BE49-F238E27FC236}">
                  <a16:creationId xmlns:a16="http://schemas.microsoft.com/office/drawing/2014/main" id="{572127B7-60AE-4AE2-BEFC-137AB193354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130969</xdr:colOff>
          <xdr:row>11</xdr:row>
          <xdr:rowOff>964408</xdr:rowOff>
        </xdr:from>
        <xdr:to>
          <xdr:col>4</xdr:col>
          <xdr:colOff>114300</xdr:colOff>
          <xdr:row>11</xdr:row>
          <xdr:rowOff>1250158</xdr:rowOff>
        </xdr:to>
        <xdr:sp macro="" textlink="">
          <xdr:nvSpPr>
            <xdr:cNvPr id="12311" name="Object 23" hidden="1">
              <a:extLst xmlns:a="http://schemas.openxmlformats.org/drawingml/2006/main">
                <a:ext uri="{63B3BB69-23CF-44E3-9099-C40C66FF867C}">
                  <a14:compatExt spid="_x0000_s12311"/>
                </a:ext>
                <a:ext uri="{FF2B5EF4-FFF2-40B4-BE49-F238E27FC236}">
                  <a16:creationId xmlns:a16="http://schemas.microsoft.com/office/drawing/2014/main" id="{FD4784D1-6770-483D-954C-FAA503C457F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535781</xdr:colOff>
          <xdr:row>11</xdr:row>
          <xdr:rowOff>976313</xdr:rowOff>
        </xdr:from>
        <xdr:to>
          <xdr:col>5</xdr:col>
          <xdr:colOff>347662</xdr:colOff>
          <xdr:row>11</xdr:row>
          <xdr:rowOff>1223963</xdr:rowOff>
        </xdr:to>
        <xdr:sp macro="" textlink="">
          <xdr:nvSpPr>
            <xdr:cNvPr id="12312" name="Object 24" hidden="1">
              <a:extLst xmlns:a="http://schemas.openxmlformats.org/drawingml/2006/main">
                <a:ext uri="{63B3BB69-23CF-44E3-9099-C40C66FF867C}">
                  <a14:compatExt spid="_x0000_s12312"/>
                </a:ext>
                <a:ext uri="{FF2B5EF4-FFF2-40B4-BE49-F238E27FC236}">
                  <a16:creationId xmlns:a16="http://schemas.microsoft.com/office/drawing/2014/main" id="{63F3C81E-E1F4-48E5-9DF9-20BD3B5F189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547687</xdr:colOff>
          <xdr:row>11</xdr:row>
          <xdr:rowOff>833438</xdr:rowOff>
        </xdr:from>
        <xdr:to>
          <xdr:col>12</xdr:col>
          <xdr:colOff>7143</xdr:colOff>
          <xdr:row>11</xdr:row>
          <xdr:rowOff>1323975</xdr:rowOff>
        </xdr:to>
        <xdr:sp macro="" textlink="">
          <xdr:nvSpPr>
            <xdr:cNvPr id="12313" name="Object 25" hidden="1">
              <a:extLst xmlns:a="http://schemas.openxmlformats.org/drawingml/2006/main">
                <a:ext uri="{63B3BB69-23CF-44E3-9099-C40C66FF867C}">
                  <a14:compatExt spid="_x0000_s12313"/>
                </a:ext>
                <a:ext uri="{FF2B5EF4-FFF2-40B4-BE49-F238E27FC236}">
                  <a16:creationId xmlns:a16="http://schemas.microsoft.com/office/drawing/2014/main" id="{08E6A239-6047-414C-BA04-62B31FB3F7A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12</xdr:col>
          <xdr:colOff>511969</xdr:colOff>
          <xdr:row>11</xdr:row>
          <xdr:rowOff>892968</xdr:rowOff>
        </xdr:from>
        <xdr:to>
          <xdr:col>15</xdr:col>
          <xdr:colOff>28575</xdr:colOff>
          <xdr:row>11</xdr:row>
          <xdr:rowOff>1321593</xdr:rowOff>
        </xdr:to>
        <xdr:sp macro="" textlink="">
          <xdr:nvSpPr>
            <xdr:cNvPr id="12314" name="Object 26" hidden="1">
              <a:extLst xmlns:a="http://schemas.openxmlformats.org/drawingml/2006/main">
                <a:ext uri="{63B3BB69-23CF-44E3-9099-C40C66FF867C}">
                  <a14:compatExt spid="_x0000_s12314"/>
                </a:ext>
                <a:ext uri="{FF2B5EF4-FFF2-40B4-BE49-F238E27FC236}">
                  <a16:creationId xmlns:a16="http://schemas.microsoft.com/office/drawing/2014/main" id="{7F8720F0-3167-44E8-B83F-DCB9403664D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273844</xdr:colOff>
          <xdr:row>11</xdr:row>
          <xdr:rowOff>1440656</xdr:rowOff>
        </xdr:from>
        <xdr:to>
          <xdr:col>9</xdr:col>
          <xdr:colOff>266700</xdr:colOff>
          <xdr:row>11</xdr:row>
          <xdr:rowOff>1735931</xdr:rowOff>
        </xdr:to>
        <xdr:sp macro="" textlink="">
          <xdr:nvSpPr>
            <xdr:cNvPr id="12315" name="Object 27" hidden="1">
              <a:extLst xmlns:a="http://schemas.openxmlformats.org/drawingml/2006/main">
                <a:ext uri="{63B3BB69-23CF-44E3-9099-C40C66FF867C}">
                  <a14:compatExt spid="_x0000_s12315"/>
                </a:ext>
                <a:ext uri="{FF2B5EF4-FFF2-40B4-BE49-F238E27FC236}">
                  <a16:creationId xmlns:a16="http://schemas.microsoft.com/office/drawing/2014/main" id="{E5750BA7-08A0-4C5E-8BB6-58914DD305F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535781</xdr:colOff>
          <xdr:row>11</xdr:row>
          <xdr:rowOff>1678781</xdr:rowOff>
        </xdr:from>
        <xdr:to>
          <xdr:col>1</xdr:col>
          <xdr:colOff>376237</xdr:colOff>
          <xdr:row>11</xdr:row>
          <xdr:rowOff>1926431</xdr:rowOff>
        </xdr:to>
        <xdr:sp macro="" textlink="">
          <xdr:nvSpPr>
            <xdr:cNvPr id="12316" name="Object 28" hidden="1">
              <a:extLst xmlns:a="http://schemas.openxmlformats.org/drawingml/2006/main">
                <a:ext uri="{63B3BB69-23CF-44E3-9099-C40C66FF867C}">
                  <a14:compatExt spid="_x0000_s12316"/>
                </a:ext>
                <a:ext uri="{FF2B5EF4-FFF2-40B4-BE49-F238E27FC236}">
                  <a16:creationId xmlns:a16="http://schemas.microsoft.com/office/drawing/2014/main" id="{52362CD9-992A-4479-9099-98BB39E90C9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416719</xdr:colOff>
          <xdr:row>11</xdr:row>
          <xdr:rowOff>2155031</xdr:rowOff>
        </xdr:from>
        <xdr:to>
          <xdr:col>2</xdr:col>
          <xdr:colOff>114300</xdr:colOff>
          <xdr:row>11</xdr:row>
          <xdr:rowOff>2402681</xdr:rowOff>
        </xdr:to>
        <xdr:sp macro="" textlink="">
          <xdr:nvSpPr>
            <xdr:cNvPr id="12317" name="Object 29" hidden="1">
              <a:extLst xmlns:a="http://schemas.openxmlformats.org/drawingml/2006/main">
                <a:ext uri="{63B3BB69-23CF-44E3-9099-C40C66FF867C}">
                  <a14:compatExt spid="_x0000_s12317"/>
                </a:ext>
                <a:ext uri="{FF2B5EF4-FFF2-40B4-BE49-F238E27FC236}">
                  <a16:creationId xmlns:a16="http://schemas.microsoft.com/office/drawing/2014/main" id="{CA809E4E-B771-403C-97F7-4F542E5280A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595313</xdr:colOff>
          <xdr:row>11</xdr:row>
          <xdr:rowOff>2155032</xdr:rowOff>
        </xdr:from>
        <xdr:to>
          <xdr:col>5</xdr:col>
          <xdr:colOff>178594</xdr:colOff>
          <xdr:row>11</xdr:row>
          <xdr:rowOff>2402682</xdr:rowOff>
        </xdr:to>
        <xdr:sp macro="" textlink="">
          <xdr:nvSpPr>
            <xdr:cNvPr id="12318" name="Object 30" hidden="1">
              <a:extLst xmlns:a="http://schemas.openxmlformats.org/drawingml/2006/main">
                <a:ext uri="{63B3BB69-23CF-44E3-9099-C40C66FF867C}">
                  <a14:compatExt spid="_x0000_s12318"/>
                </a:ext>
                <a:ext uri="{FF2B5EF4-FFF2-40B4-BE49-F238E27FC236}">
                  <a16:creationId xmlns:a16="http://schemas.microsoft.com/office/drawing/2014/main" id="{EF2F4E1D-D8A0-4179-B43F-7DDA51C67BF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214313</xdr:colOff>
          <xdr:row>12</xdr:row>
          <xdr:rowOff>273843</xdr:rowOff>
        </xdr:from>
        <xdr:to>
          <xdr:col>4</xdr:col>
          <xdr:colOff>528638</xdr:colOff>
          <xdr:row>12</xdr:row>
          <xdr:rowOff>454818</xdr:rowOff>
        </xdr:to>
        <xdr:sp macro="" textlink="">
          <xdr:nvSpPr>
            <xdr:cNvPr id="12319" name="Object 31" hidden="1">
              <a:extLst xmlns:a="http://schemas.openxmlformats.org/drawingml/2006/main">
                <a:ext uri="{63B3BB69-23CF-44E3-9099-C40C66FF867C}">
                  <a14:compatExt spid="_x0000_s12319"/>
                </a:ext>
                <a:ext uri="{FF2B5EF4-FFF2-40B4-BE49-F238E27FC236}">
                  <a16:creationId xmlns:a16="http://schemas.microsoft.com/office/drawing/2014/main" id="{16E6786C-B363-45A5-8C87-F8E70264979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195262</xdr:colOff>
          <xdr:row>12</xdr:row>
          <xdr:rowOff>752475</xdr:rowOff>
        </xdr:from>
        <xdr:to>
          <xdr:col>1</xdr:col>
          <xdr:colOff>509587</xdr:colOff>
          <xdr:row>12</xdr:row>
          <xdr:rowOff>933450</xdr:rowOff>
        </xdr:to>
        <xdr:sp macro="" textlink="">
          <xdr:nvSpPr>
            <xdr:cNvPr id="12320" name="Object 32" hidden="1">
              <a:extLst xmlns:a="http://schemas.openxmlformats.org/drawingml/2006/main">
                <a:ext uri="{63B3BB69-23CF-44E3-9099-C40C66FF867C}">
                  <a14:compatExt spid="_x0000_s12320"/>
                </a:ext>
                <a:ext uri="{FF2B5EF4-FFF2-40B4-BE49-F238E27FC236}">
                  <a16:creationId xmlns:a16="http://schemas.microsoft.com/office/drawing/2014/main" id="{CFD77EBB-E602-449D-BAD6-48B247EF51C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107156</xdr:colOff>
          <xdr:row>12</xdr:row>
          <xdr:rowOff>964406</xdr:rowOff>
        </xdr:from>
        <xdr:to>
          <xdr:col>4</xdr:col>
          <xdr:colOff>602456</xdr:colOff>
          <xdr:row>12</xdr:row>
          <xdr:rowOff>1250156</xdr:rowOff>
        </xdr:to>
        <xdr:sp macro="" textlink="">
          <xdr:nvSpPr>
            <xdr:cNvPr id="12321" name="Object 33" hidden="1">
              <a:extLst xmlns:a="http://schemas.openxmlformats.org/drawingml/2006/main">
                <a:ext uri="{63B3BB69-23CF-44E3-9099-C40C66FF867C}">
                  <a14:compatExt spid="_x0000_s12321"/>
                </a:ext>
                <a:ext uri="{FF2B5EF4-FFF2-40B4-BE49-F238E27FC236}">
                  <a16:creationId xmlns:a16="http://schemas.microsoft.com/office/drawing/2014/main" id="{D485FB2F-56B1-40CE-8B0B-42AD4EBD171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357187</xdr:colOff>
          <xdr:row>12</xdr:row>
          <xdr:rowOff>1357312</xdr:rowOff>
        </xdr:from>
        <xdr:to>
          <xdr:col>8</xdr:col>
          <xdr:colOff>178593</xdr:colOff>
          <xdr:row>12</xdr:row>
          <xdr:rowOff>1785937</xdr:rowOff>
        </xdr:to>
        <xdr:sp macro="" textlink="">
          <xdr:nvSpPr>
            <xdr:cNvPr id="12322" name="Object 34" hidden="1">
              <a:extLst xmlns:a="http://schemas.openxmlformats.org/drawingml/2006/main">
                <a:ext uri="{63B3BB69-23CF-44E3-9099-C40C66FF867C}">
                  <a14:compatExt spid="_x0000_s12322"/>
                </a:ext>
                <a:ext uri="{FF2B5EF4-FFF2-40B4-BE49-F238E27FC236}">
                  <a16:creationId xmlns:a16="http://schemas.microsoft.com/office/drawing/2014/main" id="{55C651CF-CE31-4E7C-8F52-C0A87575BF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547688</xdr:colOff>
          <xdr:row>12</xdr:row>
          <xdr:rowOff>964407</xdr:rowOff>
        </xdr:from>
        <xdr:to>
          <xdr:col>6</xdr:col>
          <xdr:colOff>350044</xdr:colOff>
          <xdr:row>12</xdr:row>
          <xdr:rowOff>1212057</xdr:rowOff>
        </xdr:to>
        <xdr:sp macro="" textlink="">
          <xdr:nvSpPr>
            <xdr:cNvPr id="12324" name="Object 36" hidden="1">
              <a:extLst xmlns:a="http://schemas.openxmlformats.org/drawingml/2006/main">
                <a:ext uri="{63B3BB69-23CF-44E3-9099-C40C66FF867C}">
                  <a14:compatExt spid="_x0000_s12324"/>
                </a:ext>
                <a:ext uri="{FF2B5EF4-FFF2-40B4-BE49-F238E27FC236}">
                  <a16:creationId xmlns:a16="http://schemas.microsoft.com/office/drawing/2014/main" id="{0E038381-1021-49A4-ACBE-CA66C909217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547689</xdr:colOff>
          <xdr:row>12</xdr:row>
          <xdr:rowOff>1309689</xdr:rowOff>
        </xdr:from>
        <xdr:to>
          <xdr:col>4</xdr:col>
          <xdr:colOff>378620</xdr:colOff>
          <xdr:row>12</xdr:row>
          <xdr:rowOff>1795464</xdr:rowOff>
        </xdr:to>
        <xdr:sp macro="" textlink="">
          <xdr:nvSpPr>
            <xdr:cNvPr id="12325" name="Object 37" hidden="1">
              <a:extLst xmlns:a="http://schemas.openxmlformats.org/drawingml/2006/main">
                <a:ext uri="{63B3BB69-23CF-44E3-9099-C40C66FF867C}">
                  <a14:compatExt spid="_x0000_s12325"/>
                </a:ext>
                <a:ext uri="{FF2B5EF4-FFF2-40B4-BE49-F238E27FC236}">
                  <a16:creationId xmlns:a16="http://schemas.microsoft.com/office/drawing/2014/main" id="{429EA85C-2225-448E-A9EA-B8A77C74F43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261938</xdr:colOff>
          <xdr:row>12</xdr:row>
          <xdr:rowOff>1916907</xdr:rowOff>
        </xdr:from>
        <xdr:to>
          <xdr:col>9</xdr:col>
          <xdr:colOff>328613</xdr:colOff>
          <xdr:row>12</xdr:row>
          <xdr:rowOff>2212182</xdr:rowOff>
        </xdr:to>
        <xdr:sp macro="" textlink="">
          <xdr:nvSpPr>
            <xdr:cNvPr id="12326" name="Object 38" hidden="1">
              <a:extLst xmlns:a="http://schemas.openxmlformats.org/drawingml/2006/main">
                <a:ext uri="{63B3BB69-23CF-44E3-9099-C40C66FF867C}">
                  <a14:compatExt spid="_x0000_s12326"/>
                </a:ext>
                <a:ext uri="{FF2B5EF4-FFF2-40B4-BE49-F238E27FC236}">
                  <a16:creationId xmlns:a16="http://schemas.microsoft.com/office/drawing/2014/main" id="{659498C7-F923-4174-A9DB-3EE1C382547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12</xdr:col>
          <xdr:colOff>500063</xdr:colOff>
          <xdr:row>12</xdr:row>
          <xdr:rowOff>2393155</xdr:rowOff>
        </xdr:from>
        <xdr:to>
          <xdr:col>13</xdr:col>
          <xdr:colOff>509588</xdr:colOff>
          <xdr:row>12</xdr:row>
          <xdr:rowOff>2640805</xdr:rowOff>
        </xdr:to>
        <xdr:sp macro="" textlink="">
          <xdr:nvSpPr>
            <xdr:cNvPr id="12327" name="Object 39" hidden="1">
              <a:extLst xmlns:a="http://schemas.openxmlformats.org/drawingml/2006/main">
                <a:ext uri="{63B3BB69-23CF-44E3-9099-C40C66FF867C}">
                  <a14:compatExt spid="_x0000_s12327"/>
                </a:ext>
                <a:ext uri="{FF2B5EF4-FFF2-40B4-BE49-F238E27FC236}">
                  <a16:creationId xmlns:a16="http://schemas.microsoft.com/office/drawing/2014/main" id="{4D254D51-BDEA-4D00-B53E-59BFB043BDA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488156</xdr:colOff>
          <xdr:row>12</xdr:row>
          <xdr:rowOff>2405063</xdr:rowOff>
        </xdr:from>
        <xdr:to>
          <xdr:col>2</xdr:col>
          <xdr:colOff>271462</xdr:colOff>
          <xdr:row>12</xdr:row>
          <xdr:rowOff>2652713</xdr:rowOff>
        </xdr:to>
        <xdr:sp macro="" textlink="">
          <xdr:nvSpPr>
            <xdr:cNvPr id="12328" name="Object 40" hidden="1">
              <a:extLst xmlns:a="http://schemas.openxmlformats.org/drawingml/2006/main">
                <a:ext uri="{63B3BB69-23CF-44E3-9099-C40C66FF867C}">
                  <a14:compatExt spid="_x0000_s12328"/>
                </a:ext>
                <a:ext uri="{FF2B5EF4-FFF2-40B4-BE49-F238E27FC236}">
                  <a16:creationId xmlns:a16="http://schemas.microsoft.com/office/drawing/2014/main" id="{9E857928-14A1-4461-9B7B-376E4EF3DB1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178594</xdr:colOff>
          <xdr:row>12</xdr:row>
          <xdr:rowOff>2405063</xdr:rowOff>
        </xdr:from>
        <xdr:to>
          <xdr:col>5</xdr:col>
          <xdr:colOff>340518</xdr:colOff>
          <xdr:row>12</xdr:row>
          <xdr:rowOff>2652713</xdr:rowOff>
        </xdr:to>
        <xdr:sp macro="" textlink="">
          <xdr:nvSpPr>
            <xdr:cNvPr id="12329" name="Object 41" hidden="1">
              <a:extLst xmlns:a="http://schemas.openxmlformats.org/drawingml/2006/main">
                <a:ext uri="{63B3BB69-23CF-44E3-9099-C40C66FF867C}">
                  <a14:compatExt spid="_x0000_s12329"/>
                </a:ext>
                <a:ext uri="{FF2B5EF4-FFF2-40B4-BE49-F238E27FC236}">
                  <a16:creationId xmlns:a16="http://schemas.microsoft.com/office/drawing/2014/main" id="{39BF83E9-8BEC-498F-A373-21C35465315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571501</xdr:colOff>
          <xdr:row>12</xdr:row>
          <xdr:rowOff>2155031</xdr:rowOff>
        </xdr:from>
        <xdr:to>
          <xdr:col>1</xdr:col>
          <xdr:colOff>373857</xdr:colOff>
          <xdr:row>12</xdr:row>
          <xdr:rowOff>2402681</xdr:rowOff>
        </xdr:to>
        <xdr:sp macro="" textlink="">
          <xdr:nvSpPr>
            <xdr:cNvPr id="12330" name="Object 42" hidden="1">
              <a:extLst xmlns:a="http://schemas.openxmlformats.org/drawingml/2006/main">
                <a:ext uri="{63B3BB69-23CF-44E3-9099-C40C66FF867C}">
                  <a14:compatExt spid="_x0000_s12330"/>
                </a:ext>
                <a:ext uri="{FF2B5EF4-FFF2-40B4-BE49-F238E27FC236}">
                  <a16:creationId xmlns:a16="http://schemas.microsoft.com/office/drawing/2014/main" id="{05C17BF7-ACF7-4038-906C-7BFB790128C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428625</xdr:colOff>
          <xdr:row>12</xdr:row>
          <xdr:rowOff>2869406</xdr:rowOff>
        </xdr:from>
        <xdr:to>
          <xdr:col>2</xdr:col>
          <xdr:colOff>211931</xdr:colOff>
          <xdr:row>12</xdr:row>
          <xdr:rowOff>3117056</xdr:rowOff>
        </xdr:to>
        <xdr:sp macro="" textlink="">
          <xdr:nvSpPr>
            <xdr:cNvPr id="12331" name="Object 43" hidden="1">
              <a:extLst xmlns:a="http://schemas.openxmlformats.org/drawingml/2006/main">
                <a:ext uri="{63B3BB69-23CF-44E3-9099-C40C66FF867C}">
                  <a14:compatExt spid="_x0000_s12331"/>
                </a:ext>
                <a:ext uri="{FF2B5EF4-FFF2-40B4-BE49-F238E27FC236}">
                  <a16:creationId xmlns:a16="http://schemas.microsoft.com/office/drawing/2014/main" id="{582E3918-26C0-45BF-887A-CB236C0AA68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119062</xdr:colOff>
          <xdr:row>12</xdr:row>
          <xdr:rowOff>2881313</xdr:rowOff>
        </xdr:from>
        <xdr:to>
          <xdr:col>4</xdr:col>
          <xdr:colOff>423862</xdr:colOff>
          <xdr:row>12</xdr:row>
          <xdr:rowOff>3128963</xdr:rowOff>
        </xdr:to>
        <xdr:sp macro="" textlink="">
          <xdr:nvSpPr>
            <xdr:cNvPr id="12332" name="Object 44" hidden="1">
              <a:extLst xmlns:a="http://schemas.openxmlformats.org/drawingml/2006/main">
                <a:ext uri="{63B3BB69-23CF-44E3-9099-C40C66FF867C}">
                  <a14:compatExt spid="_x0000_s12332"/>
                </a:ext>
                <a:ext uri="{FF2B5EF4-FFF2-40B4-BE49-F238E27FC236}">
                  <a16:creationId xmlns:a16="http://schemas.microsoft.com/office/drawing/2014/main" id="{A2A474CC-7614-48CD-AA2D-CEA9ED7129A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369093</xdr:colOff>
          <xdr:row>12</xdr:row>
          <xdr:rowOff>2881312</xdr:rowOff>
        </xdr:from>
        <xdr:to>
          <xdr:col>8</xdr:col>
          <xdr:colOff>276225</xdr:colOff>
          <xdr:row>12</xdr:row>
          <xdr:rowOff>3128962</xdr:rowOff>
        </xdr:to>
        <xdr:sp macro="" textlink="">
          <xdr:nvSpPr>
            <xdr:cNvPr id="12333" name="Object 45" hidden="1">
              <a:extLst xmlns:a="http://schemas.openxmlformats.org/drawingml/2006/main">
                <a:ext uri="{63B3BB69-23CF-44E3-9099-C40C66FF867C}">
                  <a14:compatExt spid="_x0000_s12333"/>
                </a:ext>
                <a:ext uri="{FF2B5EF4-FFF2-40B4-BE49-F238E27FC236}">
                  <a16:creationId xmlns:a16="http://schemas.microsoft.com/office/drawing/2014/main" id="{E69DB069-7046-4734-91A2-EC7EFF1F0C2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392907</xdr:colOff>
          <xdr:row>10</xdr:row>
          <xdr:rowOff>285750</xdr:rowOff>
        </xdr:from>
        <xdr:to>
          <xdr:col>13</xdr:col>
          <xdr:colOff>80963</xdr:colOff>
          <xdr:row>10</xdr:row>
          <xdr:rowOff>485775</xdr:rowOff>
        </xdr:to>
        <xdr:sp macro="" textlink="">
          <xdr:nvSpPr>
            <xdr:cNvPr id="12334" name="Object 46" hidden="1">
              <a:extLst xmlns:a="http://schemas.openxmlformats.org/drawingml/2006/main">
                <a:ext uri="{63B3BB69-23CF-44E3-9099-C40C66FF867C}">
                  <a14:compatExt spid="_x0000_s12334"/>
                </a:ext>
                <a:ext uri="{FF2B5EF4-FFF2-40B4-BE49-F238E27FC236}">
                  <a16:creationId xmlns:a16="http://schemas.microsoft.com/office/drawing/2014/main" id="{414AA82D-C616-4B07-AC03-5399811C957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21</xdr:col>
      <xdr:colOff>381000</xdr:colOff>
      <xdr:row>28</xdr:row>
      <xdr:rowOff>38100</xdr:rowOff>
    </xdr:from>
    <xdr:to>
      <xdr:col>21</xdr:col>
      <xdr:colOff>381000</xdr:colOff>
      <xdr:row>29</xdr:row>
      <xdr:rowOff>57150</xdr:rowOff>
    </xdr:to>
    <xdr:sp macro="" textlink="">
      <xdr:nvSpPr>
        <xdr:cNvPr id="3" name="Strzałka: w lewo 2"/>
        <xdr:cNvSpPr/>
      </xdr:nvSpPr>
      <xdr:spPr>
        <a:xfrm flipH="1">
          <a:off x="13058775" y="5953125"/>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21</xdr:col>
      <xdr:colOff>381000</xdr:colOff>
      <xdr:row>27</xdr:row>
      <xdr:rowOff>47625</xdr:rowOff>
    </xdr:from>
    <xdr:to>
      <xdr:col>21</xdr:col>
      <xdr:colOff>381000</xdr:colOff>
      <xdr:row>31</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58775" y="5772150"/>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22</xdr:col>
      <xdr:colOff>2057400</xdr:colOff>
      <xdr:row>28</xdr:row>
      <xdr:rowOff>47625</xdr:rowOff>
    </xdr:from>
    <xdr:to>
      <xdr:col>22</xdr:col>
      <xdr:colOff>2409825</xdr:colOff>
      <xdr:row>29</xdr:row>
      <xdr:rowOff>66675</xdr:rowOff>
    </xdr:to>
    <xdr:sp macro="" textlink="">
      <xdr:nvSpPr>
        <xdr:cNvPr id="6" name="Strzałka: w lewo 5"/>
        <xdr:cNvSpPr/>
      </xdr:nvSpPr>
      <xdr:spPr>
        <a:xfrm flipH="1">
          <a:off x="15116175" y="596265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22</xdr:col>
      <xdr:colOff>2514600</xdr:colOff>
      <xdr:row>27</xdr:row>
      <xdr:rowOff>47625</xdr:rowOff>
    </xdr:from>
    <xdr:to>
      <xdr:col>22</xdr:col>
      <xdr:colOff>3448050</xdr:colOff>
      <xdr:row>31</xdr:row>
      <xdr:rowOff>180975</xdr:rowOff>
    </xdr:to>
    <xdr:pic macro="[0]!Makro_h8">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573375" y="5772150"/>
          <a:ext cx="933450" cy="10096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25</xdr:row>
      <xdr:rowOff>38100</xdr:rowOff>
    </xdr:from>
    <xdr:to>
      <xdr:col>18</xdr:col>
      <xdr:colOff>381000</xdr:colOff>
      <xdr:row>26</xdr:row>
      <xdr:rowOff>57150</xdr:rowOff>
    </xdr:to>
    <xdr:sp macro="" textlink="">
      <xdr:nvSpPr>
        <xdr:cNvPr id="3" name="Strzałka: w lewo 2"/>
        <xdr:cNvSpPr/>
      </xdr:nvSpPr>
      <xdr:spPr>
        <a:xfrm flipH="1">
          <a:off x="11229975" y="5353050"/>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24</xdr:row>
      <xdr:rowOff>47625</xdr:rowOff>
    </xdr:from>
    <xdr:to>
      <xdr:col>18</xdr:col>
      <xdr:colOff>381000</xdr:colOff>
      <xdr:row>28</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229975" y="5172075"/>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2057400</xdr:colOff>
      <xdr:row>25</xdr:row>
      <xdr:rowOff>47625</xdr:rowOff>
    </xdr:from>
    <xdr:to>
      <xdr:col>19</xdr:col>
      <xdr:colOff>2409825</xdr:colOff>
      <xdr:row>26</xdr:row>
      <xdr:rowOff>66675</xdr:rowOff>
    </xdr:to>
    <xdr:sp macro="" textlink="">
      <xdr:nvSpPr>
        <xdr:cNvPr id="6" name="Strzałka: w lewo 5"/>
        <xdr:cNvSpPr/>
      </xdr:nvSpPr>
      <xdr:spPr>
        <a:xfrm flipH="1">
          <a:off x="13287375" y="536257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2514600</xdr:colOff>
      <xdr:row>24</xdr:row>
      <xdr:rowOff>47625</xdr:rowOff>
    </xdr:from>
    <xdr:to>
      <xdr:col>19</xdr:col>
      <xdr:colOff>3448050</xdr:colOff>
      <xdr:row>28</xdr:row>
      <xdr:rowOff>180975</xdr:rowOff>
    </xdr:to>
    <xdr:pic macro="[0]!Makro_h9">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44575" y="5172075"/>
          <a:ext cx="933450" cy="1009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25</xdr:row>
      <xdr:rowOff>38100</xdr:rowOff>
    </xdr:from>
    <xdr:to>
      <xdr:col>18</xdr:col>
      <xdr:colOff>381000</xdr:colOff>
      <xdr:row>26</xdr:row>
      <xdr:rowOff>57150</xdr:rowOff>
    </xdr:to>
    <xdr:sp macro="" textlink="">
      <xdr:nvSpPr>
        <xdr:cNvPr id="3" name="Strzałka: w lewo 2"/>
        <xdr:cNvSpPr/>
      </xdr:nvSpPr>
      <xdr:spPr>
        <a:xfrm flipH="1">
          <a:off x="11229975" y="5353050"/>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24</xdr:row>
      <xdr:rowOff>47625</xdr:rowOff>
    </xdr:from>
    <xdr:to>
      <xdr:col>18</xdr:col>
      <xdr:colOff>381000</xdr:colOff>
      <xdr:row>28</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229975" y="5172075"/>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2057400</xdr:colOff>
      <xdr:row>25</xdr:row>
      <xdr:rowOff>47625</xdr:rowOff>
    </xdr:from>
    <xdr:to>
      <xdr:col>19</xdr:col>
      <xdr:colOff>2409825</xdr:colOff>
      <xdr:row>26</xdr:row>
      <xdr:rowOff>66675</xdr:rowOff>
    </xdr:to>
    <xdr:sp macro="" textlink="">
      <xdr:nvSpPr>
        <xdr:cNvPr id="6" name="Strzałka: w lewo 5"/>
        <xdr:cNvSpPr/>
      </xdr:nvSpPr>
      <xdr:spPr>
        <a:xfrm flipH="1">
          <a:off x="13287375" y="536257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2514600</xdr:colOff>
      <xdr:row>24</xdr:row>
      <xdr:rowOff>47625</xdr:rowOff>
    </xdr:from>
    <xdr:to>
      <xdr:col>19</xdr:col>
      <xdr:colOff>3448050</xdr:colOff>
      <xdr:row>28</xdr:row>
      <xdr:rowOff>180975</xdr:rowOff>
    </xdr:to>
    <xdr:pic macro="[0]!Makro_h10">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44575" y="5172075"/>
          <a:ext cx="933450"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2514600</xdr:colOff>
      <xdr:row>17</xdr:row>
      <xdr:rowOff>47625</xdr:rowOff>
    </xdr:from>
    <xdr:to>
      <xdr:col>12</xdr:col>
      <xdr:colOff>3448050</xdr:colOff>
      <xdr:row>21</xdr:row>
      <xdr:rowOff>180975</xdr:rowOff>
    </xdr:to>
    <xdr:pic macro="[0]!Makro_ho">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477375" y="3771900"/>
          <a:ext cx="93345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12</xdr:col>
      <xdr:colOff>2057400</xdr:colOff>
      <xdr:row>18</xdr:row>
      <xdr:rowOff>47625</xdr:rowOff>
    </xdr:from>
    <xdr:to>
      <xdr:col>12</xdr:col>
      <xdr:colOff>2409825</xdr:colOff>
      <xdr:row>19</xdr:row>
      <xdr:rowOff>66675</xdr:rowOff>
    </xdr:to>
    <xdr:sp macro="" textlink="">
      <xdr:nvSpPr>
        <xdr:cNvPr id="3" name="Strzałka: w lewo 2"/>
        <xdr:cNvSpPr/>
      </xdr:nvSpPr>
      <xdr:spPr>
        <a:xfrm flipH="1">
          <a:off x="9020175" y="39624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13</xdr:col>
      <xdr:colOff>2057400</xdr:colOff>
      <xdr:row>18</xdr:row>
      <xdr:rowOff>47625</xdr:rowOff>
    </xdr:from>
    <xdr:to>
      <xdr:col>13</xdr:col>
      <xdr:colOff>2409825</xdr:colOff>
      <xdr:row>19</xdr:row>
      <xdr:rowOff>66675</xdr:rowOff>
    </xdr:to>
    <xdr:sp macro="" textlink="">
      <xdr:nvSpPr>
        <xdr:cNvPr id="3" name="Strzałka: w lewo 2"/>
        <xdr:cNvSpPr/>
      </xdr:nvSpPr>
      <xdr:spPr>
        <a:xfrm flipH="1">
          <a:off x="9629775" y="39624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13</xdr:col>
      <xdr:colOff>2514600</xdr:colOff>
      <xdr:row>17</xdr:row>
      <xdr:rowOff>47625</xdr:rowOff>
    </xdr:from>
    <xdr:to>
      <xdr:col>13</xdr:col>
      <xdr:colOff>3448050</xdr:colOff>
      <xdr:row>21</xdr:row>
      <xdr:rowOff>180975</xdr:rowOff>
    </xdr:to>
    <xdr:pic macro="[0]!Makro_h1">
      <xdr:nvPicPr>
        <xdr:cNvPr id="5" name="Obraz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086975" y="3771900"/>
          <a:ext cx="933450" cy="1009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47625</xdr:rowOff>
    </xdr:from>
    <xdr:to>
      <xdr:col>17</xdr:col>
      <xdr:colOff>2409825</xdr:colOff>
      <xdr:row>24</xdr:row>
      <xdr:rowOff>66675</xdr:rowOff>
    </xdr:to>
    <xdr:sp macro="" textlink="">
      <xdr:nvSpPr>
        <xdr:cNvPr id="3" name="Strzałka: w lewo 2"/>
        <xdr:cNvSpPr/>
      </xdr:nvSpPr>
      <xdr:spPr>
        <a:xfrm flipH="1">
          <a:off x="12068175" y="496252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2">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3">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4">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14</xdr:col>
      <xdr:colOff>2057400</xdr:colOff>
      <xdr:row>20</xdr:row>
      <xdr:rowOff>38100</xdr:rowOff>
    </xdr:from>
    <xdr:to>
      <xdr:col>14</xdr:col>
      <xdr:colOff>2409825</xdr:colOff>
      <xdr:row>21</xdr:row>
      <xdr:rowOff>57150</xdr:rowOff>
    </xdr:to>
    <xdr:sp macro="" textlink="">
      <xdr:nvSpPr>
        <xdr:cNvPr id="3" name="Strzałka: w lewo 2"/>
        <xdr:cNvSpPr/>
      </xdr:nvSpPr>
      <xdr:spPr>
        <a:xfrm flipH="1">
          <a:off x="10239375" y="436245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14</xdr:col>
      <xdr:colOff>2514600</xdr:colOff>
      <xdr:row>19</xdr:row>
      <xdr:rowOff>47625</xdr:rowOff>
    </xdr:from>
    <xdr:to>
      <xdr:col>14</xdr:col>
      <xdr:colOff>3448050</xdr:colOff>
      <xdr:row>23</xdr:row>
      <xdr:rowOff>180975</xdr:rowOff>
    </xdr:to>
    <xdr:pic macro="[0]!Makro_h5">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96575" y="4171950"/>
          <a:ext cx="933450" cy="1019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6">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16</xdr:col>
      <xdr:colOff>2057400</xdr:colOff>
      <xdr:row>23</xdr:row>
      <xdr:rowOff>38100</xdr:rowOff>
    </xdr:from>
    <xdr:to>
      <xdr:col>16</xdr:col>
      <xdr:colOff>2409825</xdr:colOff>
      <xdr:row>24</xdr:row>
      <xdr:rowOff>57150</xdr:rowOff>
    </xdr:to>
    <xdr:sp macro="" textlink="">
      <xdr:nvSpPr>
        <xdr:cNvPr id="3" name="Strzałka: w lewo 2"/>
        <xdr:cNvSpPr/>
      </xdr:nvSpPr>
      <xdr:spPr>
        <a:xfrm flipH="1">
          <a:off x="114585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16</xdr:col>
      <xdr:colOff>2514600</xdr:colOff>
      <xdr:row>22</xdr:row>
      <xdr:rowOff>47625</xdr:rowOff>
    </xdr:from>
    <xdr:to>
      <xdr:col>16</xdr:col>
      <xdr:colOff>3448050</xdr:colOff>
      <xdr:row>26</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15775" y="4772025"/>
          <a:ext cx="933450" cy="100965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4" Type="http://schemas.openxmlformats.org/officeDocument/2006/relationships/image" Target="../media/image20.wmf" /><Relationship Id="rId17" Type="http://schemas.openxmlformats.org/officeDocument/2006/relationships/image" Target="../media/image7.wmf" /><Relationship Id="rId21" Type="http://schemas.openxmlformats.org/officeDocument/2006/relationships/image" Target="../media/image9.wmf" /><Relationship Id="rId15" Type="http://schemas.openxmlformats.org/officeDocument/2006/relationships/image" Target="../media/image6.wmf" /><Relationship Id="rId13" Type="http://schemas.openxmlformats.org/officeDocument/2006/relationships/image" Target="../media/image5.wmf" /><Relationship Id="rId32" Type="http://schemas.openxmlformats.org/officeDocument/2006/relationships/image" Target="../media/image14.wmf" /><Relationship Id="rId9" Type="http://schemas.openxmlformats.org/officeDocument/2006/relationships/image" Target="../media/image3.wmf" /><Relationship Id="rId40" Type="http://schemas.openxmlformats.org/officeDocument/2006/relationships/image" Target="../media/image18.wmf" /><Relationship Id="rId27" Type="http://schemas.openxmlformats.org/officeDocument/2006/relationships/image" Target="../media/image12.wmf" /><Relationship Id="rId23" Type="http://schemas.openxmlformats.org/officeDocument/2006/relationships/image" Target="../media/image10.wmf" /><Relationship Id="rId5" Type="http://schemas.openxmlformats.org/officeDocument/2006/relationships/image" Target="../media/image1.wmf" /><Relationship Id="rId46" Type="http://schemas.openxmlformats.org/officeDocument/2006/relationships/image" Target="../media/image21.wmf" /><Relationship Id="rId11" Type="http://schemas.openxmlformats.org/officeDocument/2006/relationships/image" Target="../media/image4.wmf" /><Relationship Id="rId19" Type="http://schemas.openxmlformats.org/officeDocument/2006/relationships/image" Target="../media/image8.wmf" /><Relationship Id="rId25" Type="http://schemas.openxmlformats.org/officeDocument/2006/relationships/image" Target="../media/image11.wmf" /><Relationship Id="rId42" Type="http://schemas.openxmlformats.org/officeDocument/2006/relationships/image" Target="../media/image19.wmf" /><Relationship Id="rId51" Type="http://schemas.openxmlformats.org/officeDocument/2006/relationships/image" Target="../media/image23.wmf" /><Relationship Id="rId49" Type="http://schemas.openxmlformats.org/officeDocument/2006/relationships/image" Target="../media/image22.wmf" /><Relationship Id="rId36" Type="http://schemas.openxmlformats.org/officeDocument/2006/relationships/image" Target="../media/image16.wmf" /><Relationship Id="rId30" Type="http://schemas.openxmlformats.org/officeDocument/2006/relationships/image" Target="../media/image13.wmf" /><Relationship Id="rId34" Type="http://schemas.openxmlformats.org/officeDocument/2006/relationships/image" Target="../media/image15.wmf" /><Relationship Id="rId7" Type="http://schemas.openxmlformats.org/officeDocument/2006/relationships/image" Target="../media/image2.wmf" /><Relationship Id="rId38" Type="http://schemas.openxmlformats.org/officeDocument/2006/relationships/image" Target="../media/image17.wmf" /><Relationship Id="rId53" Type="http://schemas.openxmlformats.org/officeDocument/2006/relationships/image" Target="../media/image24.wmf" /><Relationship Id="rId1" Type="http://schemas.openxmlformats.org/officeDocument/2006/relationships/oleObject" Target="../embeddings/oleObject1.bin" /><Relationship Id="rId2" Type="http://schemas.openxmlformats.org/officeDocument/2006/relationships/oleObject" Target="../embeddings/oleObject2.bin" /><Relationship Id="rId3" Type="http://schemas.openxmlformats.org/officeDocument/2006/relationships/oleObject" Target="../embeddings/oleObject3.bin" /><Relationship Id="rId4" Type="http://schemas.openxmlformats.org/officeDocument/2006/relationships/oleObject" Target="../embeddings/oleObject4.bin" /><Relationship Id="rId6" Type="http://schemas.openxmlformats.org/officeDocument/2006/relationships/oleObject" Target="../embeddings/oleObject5.bin" /><Relationship Id="rId8" Type="http://schemas.openxmlformats.org/officeDocument/2006/relationships/oleObject" Target="../embeddings/oleObject6.bin" /><Relationship Id="rId10" Type="http://schemas.openxmlformats.org/officeDocument/2006/relationships/oleObject" Target="../embeddings/oleObject7.bin" /><Relationship Id="rId12" Type="http://schemas.openxmlformats.org/officeDocument/2006/relationships/oleObject" Target="../embeddings/oleObject8.bin" /><Relationship Id="rId14" Type="http://schemas.openxmlformats.org/officeDocument/2006/relationships/oleObject" Target="../embeddings/oleObject9.bin" /><Relationship Id="rId16" Type="http://schemas.openxmlformats.org/officeDocument/2006/relationships/oleObject" Target="../embeddings/oleObject10.bin" /><Relationship Id="rId18" Type="http://schemas.openxmlformats.org/officeDocument/2006/relationships/oleObject" Target="../embeddings/oleObject11.bin" /><Relationship Id="rId20" Type="http://schemas.openxmlformats.org/officeDocument/2006/relationships/oleObject" Target="../embeddings/oleObject12.bin" /><Relationship Id="rId22" Type="http://schemas.openxmlformats.org/officeDocument/2006/relationships/oleObject" Target="../embeddings/oleObject13.bin" /><Relationship Id="rId24" Type="http://schemas.openxmlformats.org/officeDocument/2006/relationships/oleObject" Target="../embeddings/oleObject14.bin" /><Relationship Id="rId26" Type="http://schemas.openxmlformats.org/officeDocument/2006/relationships/oleObject" Target="../embeddings/oleObject15.bin" /><Relationship Id="rId28" Type="http://schemas.openxmlformats.org/officeDocument/2006/relationships/oleObject" Target="../embeddings/oleObject16.bin" /><Relationship Id="rId29" Type="http://schemas.openxmlformats.org/officeDocument/2006/relationships/oleObject" Target="../embeddings/oleObject17.bin" /><Relationship Id="rId31" Type="http://schemas.openxmlformats.org/officeDocument/2006/relationships/oleObject" Target="../embeddings/oleObject18.bin" /><Relationship Id="rId33" Type="http://schemas.openxmlformats.org/officeDocument/2006/relationships/oleObject" Target="../embeddings/oleObject19.bin" /><Relationship Id="rId35" Type="http://schemas.openxmlformats.org/officeDocument/2006/relationships/oleObject" Target="../embeddings/oleObject20.bin" /><Relationship Id="rId37" Type="http://schemas.openxmlformats.org/officeDocument/2006/relationships/oleObject" Target="../embeddings/oleObject21.bin" /><Relationship Id="rId39" Type="http://schemas.openxmlformats.org/officeDocument/2006/relationships/oleObject" Target="../embeddings/oleObject22.bin" /><Relationship Id="rId41" Type="http://schemas.openxmlformats.org/officeDocument/2006/relationships/oleObject" Target="../embeddings/oleObject23.bin" /><Relationship Id="rId43" Type="http://schemas.openxmlformats.org/officeDocument/2006/relationships/oleObject" Target="../embeddings/oleObject24.bin" /><Relationship Id="rId45" Type="http://schemas.openxmlformats.org/officeDocument/2006/relationships/oleObject" Target="../embeddings/oleObject25.bin" /><Relationship Id="rId47" Type="http://schemas.openxmlformats.org/officeDocument/2006/relationships/oleObject" Target="../embeddings/oleObject26.bin" /><Relationship Id="rId48" Type="http://schemas.openxmlformats.org/officeDocument/2006/relationships/vmlDrawing" Target="../drawings/vmlDrawing1.vml" /><Relationship Id="rId50"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B5591-4E23-4198-A6BB-8C6642678281}">
  <sheetPr codeName="Arkusz4"/>
  <dimension ref="A1:U19"/>
  <sheetViews>
    <sheetView tabSelected="1" zoomScale="80" zoomScaleNormal="80" workbookViewId="0" topLeftCell="A1">
      <selection activeCell="A6" sqref="A6"/>
    </sheetView>
  </sheetViews>
  <sheetFormatPr defaultColWidth="9.140625" defaultRowHeight="15"/>
  <cols>
    <col min="1" max="16384" width="9.140625" style="57" customWidth="1"/>
  </cols>
  <sheetData>
    <row r="1" spans="3:16" ht="25.5" customHeight="1">
      <c r="C1" s="63" t="s">
        <v>184</v>
      </c>
      <c r="D1" s="63"/>
      <c r="E1" s="63"/>
      <c r="F1" s="63"/>
      <c r="G1" s="63"/>
      <c r="H1" s="63"/>
      <c r="I1" s="63"/>
      <c r="J1" s="63"/>
      <c r="K1" s="63"/>
      <c r="L1" s="63"/>
      <c r="M1" s="63"/>
      <c r="N1" s="63"/>
      <c r="O1" s="63"/>
      <c r="P1" s="63"/>
    </row>
    <row r="2" spans="2:16" ht="25.5" customHeight="1">
      <c r="B2" s="60"/>
      <c r="C2" s="63"/>
      <c r="D2" s="63"/>
      <c r="E2" s="63"/>
      <c r="F2" s="63"/>
      <c r="G2" s="63"/>
      <c r="H2" s="63"/>
      <c r="I2" s="63"/>
      <c r="J2" s="63"/>
      <c r="K2" s="63"/>
      <c r="L2" s="63"/>
      <c r="M2" s="63"/>
      <c r="N2" s="63"/>
      <c r="O2" s="63"/>
      <c r="P2" s="63"/>
    </row>
    <row r="3" spans="2:16" s="56" customFormat="1" ht="25.5" customHeight="1">
      <c r="B3" s="60"/>
      <c r="C3" s="63"/>
      <c r="D3" s="63"/>
      <c r="E3" s="63"/>
      <c r="F3" s="63"/>
      <c r="G3" s="63"/>
      <c r="H3" s="63"/>
      <c r="I3" s="63"/>
      <c r="J3" s="63"/>
      <c r="K3" s="63"/>
      <c r="L3" s="63"/>
      <c r="M3" s="63"/>
      <c r="N3" s="63"/>
      <c r="O3" s="63"/>
      <c r="P3" s="63"/>
    </row>
    <row r="4" spans="3:16" ht="25.5" customHeight="1">
      <c r="C4" s="63"/>
      <c r="D4" s="63"/>
      <c r="E4" s="63"/>
      <c r="F4" s="63"/>
      <c r="G4" s="63"/>
      <c r="H4" s="63"/>
      <c r="I4" s="63"/>
      <c r="J4" s="63"/>
      <c r="K4" s="63"/>
      <c r="L4" s="63"/>
      <c r="M4" s="63"/>
      <c r="N4" s="63"/>
      <c r="O4" s="63"/>
      <c r="P4" s="63"/>
    </row>
    <row r="5" ht="24" thickBot="1">
      <c r="A5" s="56" t="s">
        <v>179</v>
      </c>
    </row>
    <row r="6" spans="1:16" ht="15">
      <c r="A6" s="58"/>
      <c r="B6" s="58"/>
      <c r="C6" s="58"/>
      <c r="D6" s="58"/>
      <c r="E6" s="58"/>
      <c r="F6" s="58"/>
      <c r="G6" s="58"/>
      <c r="H6" s="58"/>
      <c r="I6" s="58"/>
      <c r="J6" s="58"/>
      <c r="K6" s="58"/>
      <c r="L6" s="58"/>
      <c r="M6" s="58"/>
      <c r="N6" s="58"/>
      <c r="O6" s="58"/>
      <c r="P6" s="58"/>
    </row>
    <row r="7" spans="1:16" ht="319.5" customHeight="1">
      <c r="A7" s="64" t="s">
        <v>190</v>
      </c>
      <c r="B7" s="65"/>
      <c r="C7" s="65"/>
      <c r="D7" s="65"/>
      <c r="E7" s="65"/>
      <c r="F7" s="65"/>
      <c r="G7" s="65"/>
      <c r="H7" s="65"/>
      <c r="I7" s="65"/>
      <c r="J7" s="65"/>
      <c r="K7" s="65"/>
      <c r="L7" s="65"/>
      <c r="M7" s="65"/>
      <c r="N7" s="65"/>
      <c r="O7" s="65"/>
      <c r="P7" s="65"/>
    </row>
    <row r="8" ht="15">
      <c r="R8" s="59"/>
    </row>
    <row r="9" spans="1:19" ht="24" thickBot="1">
      <c r="A9" s="56" t="s">
        <v>180</v>
      </c>
      <c r="R9" s="59"/>
      <c r="S9" s="59"/>
    </row>
    <row r="10" spans="1:21" ht="15">
      <c r="A10" s="58"/>
      <c r="B10" s="58"/>
      <c r="C10" s="58"/>
      <c r="D10" s="58"/>
      <c r="E10" s="58"/>
      <c r="F10" s="58"/>
      <c r="G10" s="58"/>
      <c r="H10" s="58"/>
      <c r="I10" s="58"/>
      <c r="J10" s="58"/>
      <c r="K10" s="58"/>
      <c r="L10" s="58"/>
      <c r="M10" s="58"/>
      <c r="N10" s="58"/>
      <c r="O10" s="58"/>
      <c r="P10" s="58"/>
      <c r="U10"/>
    </row>
    <row r="11" spans="1:18" ht="238.5" customHeight="1">
      <c r="A11" s="61" t="s">
        <v>191</v>
      </c>
      <c r="B11" s="62"/>
      <c r="C11" s="62"/>
      <c r="D11" s="62"/>
      <c r="E11" s="62"/>
      <c r="F11" s="62"/>
      <c r="G11" s="62"/>
      <c r="H11" s="62"/>
      <c r="I11" s="62"/>
      <c r="J11" s="62"/>
      <c r="K11" s="62"/>
      <c r="L11" s="62"/>
      <c r="M11" s="62"/>
      <c r="N11" s="62"/>
      <c r="O11" s="62"/>
      <c r="P11" s="62"/>
      <c r="R11"/>
    </row>
    <row r="12" spans="1:18" ht="222" customHeight="1">
      <c r="A12" s="61" t="s">
        <v>192</v>
      </c>
      <c r="B12" s="61"/>
      <c r="C12" s="61"/>
      <c r="D12" s="61"/>
      <c r="E12" s="61"/>
      <c r="F12" s="61"/>
      <c r="G12" s="61"/>
      <c r="H12" s="61"/>
      <c r="I12" s="61"/>
      <c r="J12" s="61"/>
      <c r="K12" s="61"/>
      <c r="L12" s="61"/>
      <c r="M12" s="61"/>
      <c r="N12" s="61"/>
      <c r="O12" s="61"/>
      <c r="P12" s="61"/>
      <c r="Q12" s="59"/>
      <c r="R12" s="59"/>
    </row>
    <row r="13" spans="1:20" ht="267.75" customHeight="1">
      <c r="A13" s="61" t="s">
        <v>193</v>
      </c>
      <c r="B13" s="62"/>
      <c r="C13" s="62"/>
      <c r="D13" s="62"/>
      <c r="E13" s="62"/>
      <c r="F13" s="62"/>
      <c r="G13" s="62"/>
      <c r="H13" s="62"/>
      <c r="I13" s="62"/>
      <c r="J13" s="62"/>
      <c r="K13" s="62"/>
      <c r="L13" s="62"/>
      <c r="M13" s="62"/>
      <c r="N13" s="62"/>
      <c r="O13" s="62"/>
      <c r="P13" s="62"/>
      <c r="Q13" s="59"/>
      <c r="R13" s="59"/>
      <c r="T13"/>
    </row>
    <row r="14" ht="15">
      <c r="E14" s="59"/>
    </row>
    <row r="15" ht="24" thickBot="1">
      <c r="A15" s="56" t="s">
        <v>181</v>
      </c>
    </row>
    <row r="16" spans="1:16" ht="15">
      <c r="A16" s="58"/>
      <c r="B16" s="58"/>
      <c r="C16" s="58"/>
      <c r="D16" s="58"/>
      <c r="E16" s="58"/>
      <c r="F16" s="58"/>
      <c r="G16" s="58"/>
      <c r="H16" s="58"/>
      <c r="I16" s="58"/>
      <c r="J16" s="58"/>
      <c r="K16" s="58"/>
      <c r="L16" s="58"/>
      <c r="M16" s="58"/>
      <c r="N16" s="58"/>
      <c r="O16" s="58"/>
      <c r="P16" s="58"/>
    </row>
    <row r="17" spans="1:16" ht="398.25" customHeight="1">
      <c r="A17" s="61" t="s">
        <v>183</v>
      </c>
      <c r="B17" s="61"/>
      <c r="C17" s="61"/>
      <c r="D17" s="61"/>
      <c r="E17" s="61"/>
      <c r="F17" s="61"/>
      <c r="G17" s="61"/>
      <c r="H17" s="61"/>
      <c r="I17" s="61"/>
      <c r="J17" s="61"/>
      <c r="K17" s="61"/>
      <c r="L17" s="61"/>
      <c r="M17" s="61"/>
      <c r="N17" s="61"/>
      <c r="O17" s="61"/>
      <c r="P17" s="61"/>
    </row>
    <row r="18" spans="1:16" ht="180.75" customHeight="1" thickBot="1">
      <c r="A18" s="61" t="s">
        <v>188</v>
      </c>
      <c r="B18" s="62"/>
      <c r="C18" s="62"/>
      <c r="D18" s="62"/>
      <c r="E18" s="62"/>
      <c r="F18" s="62"/>
      <c r="G18" s="62"/>
      <c r="H18" s="62"/>
      <c r="I18" s="62"/>
      <c r="J18" s="62"/>
      <c r="K18" s="62"/>
      <c r="L18" s="62"/>
      <c r="M18" s="62"/>
      <c r="N18" s="62"/>
      <c r="O18" s="62"/>
      <c r="P18" s="62"/>
    </row>
    <row r="19" spans="1:16" ht="15">
      <c r="A19" s="58"/>
      <c r="B19" s="58"/>
      <c r="C19" s="58"/>
      <c r="D19" s="58"/>
      <c r="E19" s="58"/>
      <c r="F19" s="58"/>
      <c r="G19" s="58"/>
      <c r="H19" s="58"/>
      <c r="I19" s="58"/>
      <c r="J19" s="58"/>
      <c r="K19" s="58"/>
      <c r="L19" s="58"/>
      <c r="M19" s="58"/>
      <c r="N19" s="58"/>
      <c r="O19" s="58"/>
      <c r="P19" s="58"/>
    </row>
  </sheetData>
  <mergeCells count="7">
    <mergeCell ref="A18:P18"/>
    <mergeCell ref="C1:P4"/>
    <mergeCell ref="A7:P7"/>
    <mergeCell ref="A11:P11"/>
    <mergeCell ref="A13:P13"/>
    <mergeCell ref="A17:P17"/>
    <mergeCell ref="A12:P12"/>
  </mergeCells>
  <printOptions/>
  <pageMargins left="0.7" right="0.7" top="0.75" bottom="0.75" header="0.3" footer="0.3"/>
  <pageSetup horizontalDpi="600" verticalDpi="600" orientation="portrait" paperSize="9" r:id="rId52"/>
  <drawing r:id="rId50"/>
  <legacyDrawing r:id="rId48"/>
  <oleObjects>
    <mc:AlternateContent xmlns:mc="http://schemas.openxmlformats.org/markup-compatibility/2006">
      <mc:Choice Requires="x14">
        <oleObject progId="Equation.DSMT4" shapeId="12308" r:id="rId1">
          <objectPr r:id="rId5">
            <anchor>
              <from>
                <xdr:col>0</xdr:col>
                <xdr:colOff>47625</xdr:colOff>
                <xdr:row>10</xdr:row>
                <xdr:rowOff>1476375</xdr:rowOff>
              </from>
              <to>
                <xdr:col>1</xdr:col>
                <xdr:colOff>457200</xdr:colOff>
                <xdr:row>10</xdr:row>
                <xdr:rowOff>1733550</xdr:rowOff>
              </to>
            </anchor>
          </objectPr>
        </oleObject>
      </mc:Choice>
      <mc:Fallback>
        <oleObject progId="Equation.DSMT4" shapeId="12308" r:id="rId1"/>
      </mc:Fallback>
    </mc:AlternateContent>
    <mc:AlternateContent xmlns:mc="http://schemas.openxmlformats.org/markup-compatibility/2006">
      <mc:Choice Requires="x14">
        <oleObject progId="Equation.DSMT4" shapeId="12309" r:id="rId2">
          <objectPr r:id="rId7">
            <anchor>
              <from>
                <xdr:col>1</xdr:col>
                <xdr:colOff>542925</xdr:colOff>
                <xdr:row>10</xdr:row>
                <xdr:rowOff>1533525</xdr:rowOff>
              </from>
              <to>
                <xdr:col>3</xdr:col>
                <xdr:colOff>514350</xdr:colOff>
                <xdr:row>10</xdr:row>
                <xdr:rowOff>1733550</xdr:rowOff>
              </to>
            </anchor>
          </objectPr>
        </oleObject>
      </mc:Choice>
      <mc:Fallback>
        <oleObject progId="Equation.DSMT4" shapeId="12309" r:id="rId2"/>
      </mc:Fallback>
    </mc:AlternateContent>
    <mc:AlternateContent xmlns:mc="http://schemas.openxmlformats.org/markup-compatibility/2006">
      <mc:Choice Requires="x14">
        <oleObject progId="Equation.DSMT4" shapeId="12310" r:id="rId3">
          <objectPr r:id="rId9">
            <anchor>
              <from>
                <xdr:col>0</xdr:col>
                <xdr:colOff>28575</xdr:colOff>
                <xdr:row>10</xdr:row>
                <xdr:rowOff>1771650</xdr:rowOff>
              </from>
              <to>
                <xdr:col>2</xdr:col>
                <xdr:colOff>38100</xdr:colOff>
                <xdr:row>10</xdr:row>
                <xdr:rowOff>2019300</xdr:rowOff>
              </to>
            </anchor>
          </objectPr>
        </oleObject>
      </mc:Choice>
      <mc:Fallback>
        <oleObject progId="Equation.DSMT4" shapeId="12310" r:id="rId3"/>
      </mc:Fallback>
    </mc:AlternateContent>
    <mc:AlternateContent xmlns:mc="http://schemas.openxmlformats.org/markup-compatibility/2006">
      <mc:Choice Requires="x14">
        <oleObject progId="Equation.DSMT4" shapeId="12311" r:id="rId4">
          <objectPr r:id="rId11">
            <anchor>
              <from>
                <xdr:col>0</xdr:col>
                <xdr:colOff>133350</xdr:colOff>
                <xdr:row>11</xdr:row>
                <xdr:rowOff>962025</xdr:rowOff>
              </from>
              <to>
                <xdr:col>4</xdr:col>
                <xdr:colOff>114300</xdr:colOff>
                <xdr:row>11</xdr:row>
                <xdr:rowOff>1247775</xdr:rowOff>
              </to>
            </anchor>
          </objectPr>
        </oleObject>
      </mc:Choice>
      <mc:Fallback>
        <oleObject progId="Equation.DSMT4" shapeId="12311" r:id="rId4"/>
      </mc:Fallback>
    </mc:AlternateContent>
    <mc:AlternateContent xmlns:mc="http://schemas.openxmlformats.org/markup-compatibility/2006">
      <mc:Choice Requires="x14">
        <oleObject progId="Equation.DSMT4" shapeId="12312" r:id="rId6">
          <objectPr r:id="rId13">
            <anchor>
              <from>
                <xdr:col>4</xdr:col>
                <xdr:colOff>533400</xdr:colOff>
                <xdr:row>11</xdr:row>
                <xdr:rowOff>981075</xdr:rowOff>
              </from>
              <to>
                <xdr:col>5</xdr:col>
                <xdr:colOff>342900</xdr:colOff>
                <xdr:row>11</xdr:row>
                <xdr:rowOff>1228725</xdr:rowOff>
              </to>
            </anchor>
          </objectPr>
        </oleObject>
      </mc:Choice>
      <mc:Fallback>
        <oleObject progId="Equation.DSMT4" shapeId="12312" r:id="rId6"/>
      </mc:Fallback>
    </mc:AlternateContent>
    <mc:AlternateContent xmlns:mc="http://schemas.openxmlformats.org/markup-compatibility/2006">
      <mc:Choice Requires="x14">
        <oleObject progId="Equation.DSMT4" shapeId="12313" r:id="rId8">
          <objectPr r:id="rId15">
            <anchor>
              <from>
                <xdr:col>8</xdr:col>
                <xdr:colOff>542925</xdr:colOff>
                <xdr:row>11</xdr:row>
                <xdr:rowOff>838200</xdr:rowOff>
              </from>
              <to>
                <xdr:col>12</xdr:col>
                <xdr:colOff>9525</xdr:colOff>
                <xdr:row>11</xdr:row>
                <xdr:rowOff>1323975</xdr:rowOff>
              </to>
            </anchor>
          </objectPr>
        </oleObject>
      </mc:Choice>
      <mc:Fallback>
        <oleObject progId="Equation.DSMT4" shapeId="12313" r:id="rId8"/>
      </mc:Fallback>
    </mc:AlternateContent>
    <mc:AlternateContent xmlns:mc="http://schemas.openxmlformats.org/markup-compatibility/2006">
      <mc:Choice Requires="x14">
        <oleObject progId="Equation.DSMT4" shapeId="12314" r:id="rId10">
          <objectPr r:id="rId17">
            <anchor>
              <from>
                <xdr:col>12</xdr:col>
                <xdr:colOff>514350</xdr:colOff>
                <xdr:row>11</xdr:row>
                <xdr:rowOff>895350</xdr:rowOff>
              </from>
              <to>
                <xdr:col>15</xdr:col>
                <xdr:colOff>28575</xdr:colOff>
                <xdr:row>11</xdr:row>
                <xdr:rowOff>1323975</xdr:rowOff>
              </to>
            </anchor>
          </objectPr>
        </oleObject>
      </mc:Choice>
      <mc:Fallback>
        <oleObject progId="Equation.DSMT4" shapeId="12314" r:id="rId10"/>
      </mc:Fallback>
    </mc:AlternateContent>
    <mc:AlternateContent xmlns:mc="http://schemas.openxmlformats.org/markup-compatibility/2006">
      <mc:Choice Requires="x14">
        <oleObject progId="Equation.DSMT4" shapeId="12315" r:id="rId12">
          <objectPr r:id="rId19">
            <anchor>
              <from>
                <xdr:col>7</xdr:col>
                <xdr:colOff>276225</xdr:colOff>
                <xdr:row>11</xdr:row>
                <xdr:rowOff>1438275</xdr:rowOff>
              </from>
              <to>
                <xdr:col>9</xdr:col>
                <xdr:colOff>266700</xdr:colOff>
                <xdr:row>11</xdr:row>
                <xdr:rowOff>1733550</xdr:rowOff>
              </to>
            </anchor>
          </objectPr>
        </oleObject>
      </mc:Choice>
      <mc:Fallback>
        <oleObject progId="Equation.DSMT4" shapeId="12315" r:id="rId12"/>
      </mc:Fallback>
    </mc:AlternateContent>
    <mc:AlternateContent xmlns:mc="http://schemas.openxmlformats.org/markup-compatibility/2006">
      <mc:Choice Requires="x14">
        <oleObject progId="Equation.DSMT4" shapeId="12316" r:id="rId14">
          <objectPr r:id="rId21">
            <anchor>
              <from>
                <xdr:col>0</xdr:col>
                <xdr:colOff>533400</xdr:colOff>
                <xdr:row>11</xdr:row>
                <xdr:rowOff>1676400</xdr:rowOff>
              </from>
              <to>
                <xdr:col>1</xdr:col>
                <xdr:colOff>371475</xdr:colOff>
                <xdr:row>11</xdr:row>
                <xdr:rowOff>1924050</xdr:rowOff>
              </to>
            </anchor>
          </objectPr>
        </oleObject>
      </mc:Choice>
      <mc:Fallback>
        <oleObject progId="Equation.DSMT4" shapeId="12316" r:id="rId14"/>
      </mc:Fallback>
    </mc:AlternateContent>
    <mc:AlternateContent xmlns:mc="http://schemas.openxmlformats.org/markup-compatibility/2006">
      <mc:Choice Requires="x14">
        <oleObject progId="Equation.DSMT4" shapeId="12317" r:id="rId16">
          <objectPr r:id="rId23">
            <anchor>
              <from>
                <xdr:col>0</xdr:col>
                <xdr:colOff>419100</xdr:colOff>
                <xdr:row>11</xdr:row>
                <xdr:rowOff>2152650</xdr:rowOff>
              </from>
              <to>
                <xdr:col>2</xdr:col>
                <xdr:colOff>114300</xdr:colOff>
                <xdr:row>11</xdr:row>
                <xdr:rowOff>2400300</xdr:rowOff>
              </to>
            </anchor>
          </objectPr>
        </oleObject>
      </mc:Choice>
      <mc:Fallback>
        <oleObject progId="Equation.DSMT4" shapeId="12317" r:id="rId16"/>
      </mc:Fallback>
    </mc:AlternateContent>
    <mc:AlternateContent xmlns:mc="http://schemas.openxmlformats.org/markup-compatibility/2006">
      <mc:Choice Requires="x14">
        <oleObject progId="Equation.DSMT4" shapeId="12318" r:id="rId18">
          <objectPr r:id="rId25">
            <anchor>
              <from>
                <xdr:col>2</xdr:col>
                <xdr:colOff>600075</xdr:colOff>
                <xdr:row>11</xdr:row>
                <xdr:rowOff>2152650</xdr:rowOff>
              </from>
              <to>
                <xdr:col>5</xdr:col>
                <xdr:colOff>180975</xdr:colOff>
                <xdr:row>11</xdr:row>
                <xdr:rowOff>2400300</xdr:rowOff>
              </to>
            </anchor>
          </objectPr>
        </oleObject>
      </mc:Choice>
      <mc:Fallback>
        <oleObject progId="Equation.DSMT4" shapeId="12318" r:id="rId18"/>
      </mc:Fallback>
    </mc:AlternateContent>
    <mc:AlternateContent xmlns:mc="http://schemas.openxmlformats.org/markup-compatibility/2006">
      <mc:Choice Requires="x14">
        <oleObject progId="Equation.DSMT4" shapeId="12319" r:id="rId20">
          <objectPr r:id="rId27">
            <anchor>
              <from>
                <xdr:col>4</xdr:col>
                <xdr:colOff>219075</xdr:colOff>
                <xdr:row>12</xdr:row>
                <xdr:rowOff>276225</xdr:rowOff>
              </from>
              <to>
                <xdr:col>4</xdr:col>
                <xdr:colOff>533400</xdr:colOff>
                <xdr:row>12</xdr:row>
                <xdr:rowOff>457200</xdr:rowOff>
              </to>
            </anchor>
          </objectPr>
        </oleObject>
      </mc:Choice>
      <mc:Fallback>
        <oleObject progId="Equation.DSMT4" shapeId="12319" r:id="rId20"/>
      </mc:Fallback>
    </mc:AlternateContent>
    <mc:AlternateContent xmlns:mc="http://schemas.openxmlformats.org/markup-compatibility/2006">
      <mc:Choice Requires="x14">
        <oleObject progId="Equation.DSMT4" shapeId="12320" r:id="rId22">
          <objectPr r:id="rId27">
            <anchor>
              <from>
                <xdr:col>1</xdr:col>
                <xdr:colOff>190500</xdr:colOff>
                <xdr:row>12</xdr:row>
                <xdr:rowOff>752475</xdr:rowOff>
              </from>
              <to>
                <xdr:col>1</xdr:col>
                <xdr:colOff>504825</xdr:colOff>
                <xdr:row>12</xdr:row>
                <xdr:rowOff>933450</xdr:rowOff>
              </to>
            </anchor>
          </objectPr>
        </oleObject>
      </mc:Choice>
      <mc:Fallback>
        <oleObject progId="Equation.DSMT4" shapeId="12320" r:id="rId22"/>
      </mc:Fallback>
    </mc:AlternateContent>
    <mc:AlternateContent xmlns:mc="http://schemas.openxmlformats.org/markup-compatibility/2006">
      <mc:Choice Requires="x14">
        <oleObject progId="Equation.DSMT4" shapeId="12321" r:id="rId24">
          <objectPr r:id="rId30">
            <anchor>
              <from>
                <xdr:col>0</xdr:col>
                <xdr:colOff>104775</xdr:colOff>
                <xdr:row>12</xdr:row>
                <xdr:rowOff>962025</xdr:rowOff>
              </from>
              <to>
                <xdr:col>4</xdr:col>
                <xdr:colOff>600075</xdr:colOff>
                <xdr:row>12</xdr:row>
                <xdr:rowOff>1247775</xdr:rowOff>
              </to>
            </anchor>
          </objectPr>
        </oleObject>
      </mc:Choice>
      <mc:Fallback>
        <oleObject progId="Equation.DSMT4" shapeId="12321" r:id="rId24"/>
      </mc:Fallback>
    </mc:AlternateContent>
    <mc:AlternateContent xmlns:mc="http://schemas.openxmlformats.org/markup-compatibility/2006">
      <mc:Choice Requires="x14">
        <oleObject progId="Equation.DSMT4" shapeId="12322" r:id="rId26">
          <objectPr r:id="rId32">
            <anchor>
              <from>
                <xdr:col>5</xdr:col>
                <xdr:colOff>352425</xdr:colOff>
                <xdr:row>12</xdr:row>
                <xdr:rowOff>1352550</xdr:rowOff>
              </from>
              <to>
                <xdr:col>8</xdr:col>
                <xdr:colOff>180975</xdr:colOff>
                <xdr:row>12</xdr:row>
                <xdr:rowOff>1781175</xdr:rowOff>
              </to>
            </anchor>
          </objectPr>
        </oleObject>
      </mc:Choice>
      <mc:Fallback>
        <oleObject progId="Equation.DSMT4" shapeId="12322" r:id="rId26"/>
      </mc:Fallback>
    </mc:AlternateContent>
    <mc:AlternateContent xmlns:mc="http://schemas.openxmlformats.org/markup-compatibility/2006">
      <mc:Choice Requires="x14">
        <oleObject progId="Equation.DSMT4" shapeId="12324" r:id="rId28">
          <objectPr r:id="rId34">
            <anchor>
              <from>
                <xdr:col>5</xdr:col>
                <xdr:colOff>552450</xdr:colOff>
                <xdr:row>12</xdr:row>
                <xdr:rowOff>962025</xdr:rowOff>
              </from>
              <to>
                <xdr:col>6</xdr:col>
                <xdr:colOff>352425</xdr:colOff>
                <xdr:row>12</xdr:row>
                <xdr:rowOff>1209675</xdr:rowOff>
              </to>
            </anchor>
          </objectPr>
        </oleObject>
      </mc:Choice>
      <mc:Fallback>
        <oleObject progId="Equation.DSMT4" shapeId="12324" r:id="rId28"/>
      </mc:Fallback>
    </mc:AlternateContent>
    <mc:AlternateContent xmlns:mc="http://schemas.openxmlformats.org/markup-compatibility/2006">
      <mc:Choice Requires="x14">
        <oleObject progId="Equation.DSMT4" shapeId="12325" r:id="rId29">
          <objectPr r:id="rId36">
            <anchor>
              <from>
                <xdr:col>0</xdr:col>
                <xdr:colOff>552450</xdr:colOff>
                <xdr:row>12</xdr:row>
                <xdr:rowOff>1314450</xdr:rowOff>
              </from>
              <to>
                <xdr:col>4</xdr:col>
                <xdr:colOff>381000</xdr:colOff>
                <xdr:row>12</xdr:row>
                <xdr:rowOff>1800225</xdr:rowOff>
              </to>
            </anchor>
          </objectPr>
        </oleObject>
      </mc:Choice>
      <mc:Fallback>
        <oleObject progId="Equation.DSMT4" shapeId="12325" r:id="rId29"/>
      </mc:Fallback>
    </mc:AlternateContent>
    <mc:AlternateContent xmlns:mc="http://schemas.openxmlformats.org/markup-compatibility/2006">
      <mc:Choice Requires="x14">
        <oleObject progId="Equation.DSMT4" shapeId="12326" r:id="rId31">
          <objectPr r:id="rId38">
            <anchor>
              <from>
                <xdr:col>7</xdr:col>
                <xdr:colOff>266700</xdr:colOff>
                <xdr:row>12</xdr:row>
                <xdr:rowOff>1914525</xdr:rowOff>
              </from>
              <to>
                <xdr:col>9</xdr:col>
                <xdr:colOff>333375</xdr:colOff>
                <xdr:row>12</xdr:row>
                <xdr:rowOff>2209800</xdr:rowOff>
              </to>
            </anchor>
          </objectPr>
        </oleObject>
      </mc:Choice>
      <mc:Fallback>
        <oleObject progId="Equation.DSMT4" shapeId="12326" r:id="rId31"/>
      </mc:Fallback>
    </mc:AlternateContent>
    <mc:AlternateContent xmlns:mc="http://schemas.openxmlformats.org/markup-compatibility/2006">
      <mc:Choice Requires="x14">
        <oleObject progId="Equation.DSMT4" shapeId="12327" r:id="rId33">
          <objectPr r:id="rId40">
            <anchor>
              <from>
                <xdr:col>12</xdr:col>
                <xdr:colOff>504825</xdr:colOff>
                <xdr:row>12</xdr:row>
                <xdr:rowOff>2390775</xdr:rowOff>
              </from>
              <to>
                <xdr:col>13</xdr:col>
                <xdr:colOff>514350</xdr:colOff>
                <xdr:row>12</xdr:row>
                <xdr:rowOff>2638425</xdr:rowOff>
              </to>
            </anchor>
          </objectPr>
        </oleObject>
      </mc:Choice>
      <mc:Fallback>
        <oleObject progId="Equation.DSMT4" shapeId="12327" r:id="rId33"/>
      </mc:Fallback>
    </mc:AlternateContent>
    <mc:AlternateContent xmlns:mc="http://schemas.openxmlformats.org/markup-compatibility/2006">
      <mc:Choice Requires="x14">
        <oleObject progId="Equation.DSMT4" shapeId="12328" r:id="rId35">
          <objectPr r:id="rId42">
            <anchor>
              <from>
                <xdr:col>0</xdr:col>
                <xdr:colOff>485775</xdr:colOff>
                <xdr:row>12</xdr:row>
                <xdr:rowOff>2409825</xdr:rowOff>
              </from>
              <to>
                <xdr:col>2</xdr:col>
                <xdr:colOff>266700</xdr:colOff>
                <xdr:row>12</xdr:row>
                <xdr:rowOff>2657475</xdr:rowOff>
              </to>
            </anchor>
          </objectPr>
        </oleObject>
      </mc:Choice>
      <mc:Fallback>
        <oleObject progId="Equation.DSMT4" shapeId="12328" r:id="rId35"/>
      </mc:Fallback>
    </mc:AlternateContent>
    <mc:AlternateContent xmlns:mc="http://schemas.openxmlformats.org/markup-compatibility/2006">
      <mc:Choice Requires="x14">
        <oleObject progId="Equation.DSMT4" shapeId="12329" r:id="rId37">
          <objectPr r:id="rId44">
            <anchor>
              <from>
                <xdr:col>3</xdr:col>
                <xdr:colOff>180975</xdr:colOff>
                <xdr:row>12</xdr:row>
                <xdr:rowOff>2409825</xdr:rowOff>
              </from>
              <to>
                <xdr:col>5</xdr:col>
                <xdr:colOff>342900</xdr:colOff>
                <xdr:row>12</xdr:row>
                <xdr:rowOff>2657475</xdr:rowOff>
              </to>
            </anchor>
          </objectPr>
        </oleObject>
      </mc:Choice>
      <mc:Fallback>
        <oleObject progId="Equation.DSMT4" shapeId="12329" r:id="rId37"/>
      </mc:Fallback>
    </mc:AlternateContent>
    <mc:AlternateContent xmlns:mc="http://schemas.openxmlformats.org/markup-compatibility/2006">
      <mc:Choice Requires="x14">
        <oleObject progId="Equation.DSMT4" shapeId="12330" r:id="rId39">
          <objectPr r:id="rId46">
            <anchor>
              <from>
                <xdr:col>0</xdr:col>
                <xdr:colOff>571500</xdr:colOff>
                <xdr:row>12</xdr:row>
                <xdr:rowOff>2152650</xdr:rowOff>
              </from>
              <to>
                <xdr:col>1</xdr:col>
                <xdr:colOff>371475</xdr:colOff>
                <xdr:row>12</xdr:row>
                <xdr:rowOff>2400300</xdr:rowOff>
              </to>
            </anchor>
          </objectPr>
        </oleObject>
      </mc:Choice>
      <mc:Fallback>
        <oleObject progId="Equation.DSMT4" shapeId="12330" r:id="rId39"/>
      </mc:Fallback>
    </mc:AlternateContent>
    <mc:AlternateContent xmlns:mc="http://schemas.openxmlformats.org/markup-compatibility/2006">
      <mc:Choice Requires="x14">
        <oleObject progId="Equation.DSMT4" shapeId="12331" r:id="rId41">
          <objectPr r:id="rId42">
            <anchor>
              <from>
                <xdr:col>0</xdr:col>
                <xdr:colOff>428625</xdr:colOff>
                <xdr:row>12</xdr:row>
                <xdr:rowOff>2867025</xdr:rowOff>
              </from>
              <to>
                <xdr:col>2</xdr:col>
                <xdr:colOff>209550</xdr:colOff>
                <xdr:row>12</xdr:row>
                <xdr:rowOff>3114675</xdr:rowOff>
              </to>
            </anchor>
          </objectPr>
        </oleObject>
      </mc:Choice>
      <mc:Fallback>
        <oleObject progId="Equation.DSMT4" shapeId="12331" r:id="rId41"/>
      </mc:Fallback>
    </mc:AlternateContent>
    <mc:AlternateContent xmlns:mc="http://schemas.openxmlformats.org/markup-compatibility/2006">
      <mc:Choice Requires="x14">
        <oleObject progId="Equation.DSMT4" shapeId="12332" r:id="rId43">
          <objectPr r:id="rId49">
            <anchor>
              <from>
                <xdr:col>3</xdr:col>
                <xdr:colOff>114300</xdr:colOff>
                <xdr:row>12</xdr:row>
                <xdr:rowOff>2886075</xdr:rowOff>
              </from>
              <to>
                <xdr:col>4</xdr:col>
                <xdr:colOff>419100</xdr:colOff>
                <xdr:row>12</xdr:row>
                <xdr:rowOff>3133725</xdr:rowOff>
              </to>
            </anchor>
          </objectPr>
        </oleObject>
      </mc:Choice>
      <mc:Fallback>
        <oleObject progId="Equation.DSMT4" shapeId="12332" r:id="rId43"/>
      </mc:Fallback>
    </mc:AlternateContent>
    <mc:AlternateContent xmlns:mc="http://schemas.openxmlformats.org/markup-compatibility/2006">
      <mc:Choice Requires="x14">
        <oleObject progId="Equation.DSMT4" shapeId="12333" r:id="rId45">
          <objectPr r:id="rId51">
            <anchor>
              <from>
                <xdr:col>5</xdr:col>
                <xdr:colOff>371475</xdr:colOff>
                <xdr:row>12</xdr:row>
                <xdr:rowOff>2876550</xdr:rowOff>
              </from>
              <to>
                <xdr:col>8</xdr:col>
                <xdr:colOff>276225</xdr:colOff>
                <xdr:row>12</xdr:row>
                <xdr:rowOff>3124200</xdr:rowOff>
              </to>
            </anchor>
          </objectPr>
        </oleObject>
      </mc:Choice>
      <mc:Fallback>
        <oleObject progId="Equation.DSMT4" shapeId="12333" r:id="rId45"/>
      </mc:Fallback>
    </mc:AlternateContent>
    <mc:AlternateContent xmlns:mc="http://schemas.openxmlformats.org/markup-compatibility/2006">
      <mc:Choice Requires="x14">
        <oleObject progId="Equation.DSMT4" shapeId="12334" r:id="rId47">
          <objectPr r:id="rId53">
            <anchor>
              <from>
                <xdr:col>11</xdr:col>
                <xdr:colOff>390525</xdr:colOff>
                <xdr:row>10</xdr:row>
                <xdr:rowOff>285750</xdr:rowOff>
              </from>
              <to>
                <xdr:col>13</xdr:col>
                <xdr:colOff>85725</xdr:colOff>
                <xdr:row>10</xdr:row>
                <xdr:rowOff>485775</xdr:rowOff>
              </to>
            </anchor>
          </objectPr>
        </oleObject>
      </mc:Choice>
      <mc:Fallback>
        <oleObject progId="Equation.DSMT4" shapeId="12334" r:id="rId47"/>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263B-490B-4E52-A35C-8B9F3E059191}">
  <sheetPr codeName="Arkusz8">
    <tabColor theme="7" tint="0.39998000860214233"/>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186</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139</v>
      </c>
      <c r="E4" s="66"/>
      <c r="F4" s="66"/>
      <c r="G4" s="66"/>
      <c r="H4" s="66"/>
      <c r="I4" s="66"/>
      <c r="J4" s="66"/>
      <c r="K4" s="34"/>
      <c r="L4" s="34"/>
      <c r="M4" s="34"/>
      <c r="N4" s="34"/>
      <c r="O4" s="15"/>
      <c r="P4" s="6"/>
    </row>
    <row r="5" spans="1:16" ht="15">
      <c r="A5" s="7"/>
      <c r="B5" s="6"/>
      <c r="C5" s="6"/>
      <c r="D5" s="66"/>
      <c r="E5" s="66"/>
      <c r="F5" s="66"/>
      <c r="G5" s="66"/>
      <c r="H5" s="66"/>
      <c r="I5" s="66"/>
      <c r="J5" s="66"/>
      <c r="K5" s="34"/>
      <c r="L5" s="34"/>
      <c r="M5" s="34"/>
      <c r="N5" s="34"/>
      <c r="O5" s="15"/>
      <c r="P5" s="6"/>
    </row>
    <row r="6" spans="1:16" ht="15">
      <c r="A6" s="7"/>
      <c r="B6" s="6"/>
      <c r="C6" s="6"/>
      <c r="D6" s="66"/>
      <c r="E6" s="66"/>
      <c r="F6" s="66"/>
      <c r="G6" s="66"/>
      <c r="H6" s="66"/>
      <c r="I6" s="66"/>
      <c r="J6" s="66"/>
      <c r="K6" s="34"/>
      <c r="L6" s="34"/>
      <c r="M6" s="34"/>
      <c r="N6" s="34"/>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64</v>
      </c>
    </row>
    <row r="10" spans="1:18" ht="15.75">
      <c r="A10" s="5">
        <v>1</v>
      </c>
      <c r="Q10" s="8" t="s">
        <v>1</v>
      </c>
      <c r="R10" s="3" t="s">
        <v>65</v>
      </c>
    </row>
    <row r="11" spans="1:18" ht="15.75">
      <c r="A11" s="5">
        <v>2</v>
      </c>
      <c r="Q11" s="8" t="s">
        <v>2</v>
      </c>
      <c r="R11" s="3" t="s">
        <v>66</v>
      </c>
    </row>
    <row r="12" spans="1:18" ht="15.75">
      <c r="A12" s="5">
        <v>3</v>
      </c>
      <c r="Q12" s="8" t="s">
        <v>3</v>
      </c>
      <c r="R12" s="3" t="s">
        <v>67</v>
      </c>
    </row>
    <row r="13" spans="1:18" ht="15.75">
      <c r="A13" s="5">
        <v>4</v>
      </c>
      <c r="Q13" s="8" t="s">
        <v>4</v>
      </c>
      <c r="R13" s="3" t="s">
        <v>68</v>
      </c>
    </row>
    <row r="14" spans="1:18" ht="15.75">
      <c r="A14" s="5">
        <v>5</v>
      </c>
      <c r="Q14" s="8" t="s">
        <v>5</v>
      </c>
      <c r="R14" s="3" t="s">
        <v>69</v>
      </c>
    </row>
    <row r="15" spans="1:18" ht="15.75">
      <c r="A15" s="5">
        <v>6</v>
      </c>
      <c r="Q15" s="8" t="s">
        <v>6</v>
      </c>
      <c r="R15" s="3" t="s">
        <v>70</v>
      </c>
    </row>
    <row r="16" spans="1:18" ht="15.75">
      <c r="A16" s="5">
        <v>7</v>
      </c>
      <c r="Q16" s="8" t="s">
        <v>7</v>
      </c>
      <c r="R16" s="3" t="s">
        <v>71</v>
      </c>
    </row>
    <row r="17" spans="1:18" ht="15.75">
      <c r="A17" s="5">
        <v>8</v>
      </c>
      <c r="Q17" s="8" t="s">
        <v>8</v>
      </c>
      <c r="R17" s="3" t="s">
        <v>72</v>
      </c>
    </row>
    <row r="18" spans="1:18" ht="15.75">
      <c r="A18" s="5">
        <v>9</v>
      </c>
      <c r="Q18" s="8" t="s">
        <v>29</v>
      </c>
      <c r="R18" s="3" t="s">
        <v>73</v>
      </c>
    </row>
    <row r="19" spans="1:18" ht="15.75">
      <c r="A19" s="5">
        <v>10</v>
      </c>
      <c r="Q19" s="8" t="s">
        <v>30</v>
      </c>
      <c r="R19" s="3" t="s">
        <v>74</v>
      </c>
    </row>
    <row r="20" spans="1:18" ht="15.75">
      <c r="A20" s="5">
        <v>11</v>
      </c>
      <c r="Q20" s="8" t="s">
        <v>31</v>
      </c>
      <c r="R20" s="3" t="s">
        <v>75</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'h4'!Z12</f>
        <v>0</v>
      </c>
      <c r="R31" s="20">
        <f>'h4'!AA12</f>
        <v>0</v>
      </c>
    </row>
    <row r="32" spans="1:18" ht="18">
      <c r="A32" s="5">
        <v>23</v>
      </c>
      <c r="P32" s="22">
        <v>2</v>
      </c>
      <c r="Q32" s="16">
        <f>'h4'!Z13</f>
        <v>0</v>
      </c>
      <c r="R32" s="20">
        <f>'h4'!AA13</f>
        <v>0</v>
      </c>
    </row>
    <row r="33" spans="1:18" ht="18">
      <c r="A33" s="5">
        <v>24</v>
      </c>
      <c r="P33" s="23">
        <v>3</v>
      </c>
      <c r="Q33" s="16">
        <f>'h4'!Z14</f>
        <v>0</v>
      </c>
      <c r="R33" s="20">
        <f>'h4'!AA14</f>
        <v>0</v>
      </c>
    </row>
    <row r="34" spans="1:18" ht="18">
      <c r="A34" s="5">
        <v>25</v>
      </c>
      <c r="P34" s="24">
        <v>4</v>
      </c>
      <c r="Q34" s="16">
        <f>'h4'!Z15</f>
        <v>0</v>
      </c>
      <c r="R34" s="20">
        <f>'h4'!AA15</f>
        <v>0</v>
      </c>
    </row>
    <row r="35" spans="1:18" ht="18">
      <c r="A35" s="5">
        <v>26</v>
      </c>
      <c r="P35" s="25">
        <v>5</v>
      </c>
      <c r="Q35" s="16">
        <f>'h4'!Z16</f>
        <v>0</v>
      </c>
      <c r="R35" s="20">
        <f>'h4'!AA16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09B33-9D9B-4F5E-8370-446918BBBADE}">
  <sheetPr codeName="Arkusz9"/>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Hierarchia_4!B9</f>
        <v>p1</v>
      </c>
      <c r="C2" t="str">
        <f>Hierarchia_4!C9</f>
        <v>p2</v>
      </c>
      <c r="D2" t="str">
        <f>Hierarchia_4!D9</f>
        <v>p3</v>
      </c>
      <c r="E2" t="str">
        <f>Hierarchia_4!E9</f>
        <v>p4</v>
      </c>
      <c r="F2" t="str">
        <f>Hierarchia_4!F9</f>
        <v>p5</v>
      </c>
      <c r="G2" t="str">
        <f>Hierarchia_4!G9</f>
        <v>p6</v>
      </c>
      <c r="H2" t="str">
        <f>Hierarchia_4!H9</f>
        <v>p7</v>
      </c>
      <c r="I2" t="str">
        <f>Hierarchia_4!I9</f>
        <v>p8</v>
      </c>
      <c r="J2" t="str">
        <f>Hierarchia_4!J9</f>
        <v>p9</v>
      </c>
      <c r="K2" t="str">
        <f>Hierarchia_4!K9</f>
        <v>p10</v>
      </c>
      <c r="L2" t="str">
        <f>Hierarchia_4!L9</f>
        <v>p11</v>
      </c>
      <c r="M2" t="str">
        <f>Hierarchia_4!M9</f>
        <v>p12</v>
      </c>
      <c r="N2" t="str">
        <f>Hierarchia_4!N9</f>
        <v>p13</v>
      </c>
    </row>
    <row r="3" spans="1:14" ht="15">
      <c r="A3">
        <v>1</v>
      </c>
      <c r="B3" s="19">
        <f>COUNTIF(Hierarchia_4!B10:B5000,1)</f>
        <v>0</v>
      </c>
      <c r="C3" s="19">
        <f>COUNTIF(Hierarchia_4!C10:C5000,1)</f>
        <v>0</v>
      </c>
      <c r="D3" s="19">
        <f>COUNTIF(Hierarchia_4!D10:D5000,1)</f>
        <v>0</v>
      </c>
      <c r="E3" s="19">
        <f>COUNTIF(Hierarchia_4!E10:E5000,1)</f>
        <v>0</v>
      </c>
      <c r="F3" s="19">
        <f>COUNTIF(Hierarchia_4!F10:F5000,1)</f>
        <v>0</v>
      </c>
      <c r="G3" s="19">
        <f>COUNTIF(Hierarchia_4!G10:G5000,1)</f>
        <v>0</v>
      </c>
      <c r="H3" s="19">
        <f>COUNTIF(Hierarchia_4!H10:H5000,1)</f>
        <v>0</v>
      </c>
      <c r="I3" s="19">
        <f>COUNTIF(Hierarchia_4!I10:I5000,1)</f>
        <v>0</v>
      </c>
      <c r="J3" s="19">
        <f>COUNTIF(Hierarchia_4!J10:J5000,1)</f>
        <v>0</v>
      </c>
      <c r="K3" s="19">
        <f>COUNTIF(Hierarchia_4!K10:K5000,1)</f>
        <v>0</v>
      </c>
      <c r="L3" s="19">
        <f>COUNTIF(Hierarchia_4!L10:L5000,1)</f>
        <v>0</v>
      </c>
      <c r="M3" s="19">
        <f>COUNTIF(Hierarchia_4!M10:M5000,1)</f>
        <v>0</v>
      </c>
      <c r="N3" s="19">
        <f>COUNTIF(Hierarchia_4!N10:N5000,1)</f>
        <v>0</v>
      </c>
    </row>
    <row r="4" spans="1:14" ht="15">
      <c r="A4">
        <v>2</v>
      </c>
      <c r="B4" s="19">
        <f>COUNTIF(Hierarchia_4!B10:B5000,2)</f>
        <v>0</v>
      </c>
      <c r="C4" s="19">
        <f>COUNTIF(Hierarchia_4!C10:C5000,2)</f>
        <v>0</v>
      </c>
      <c r="D4" s="19">
        <f>COUNTIF(Hierarchia_4!D10:D5000,2)</f>
        <v>0</v>
      </c>
      <c r="E4" s="19">
        <f>COUNTIF(Hierarchia_4!E10:E5000,2)</f>
        <v>0</v>
      </c>
      <c r="F4" s="19">
        <f>COUNTIF(Hierarchia_4!F10:F5000,2)</f>
        <v>0</v>
      </c>
      <c r="G4" s="19">
        <f>COUNTIF(Hierarchia_4!G10:G5000,2)</f>
        <v>0</v>
      </c>
      <c r="H4" s="19">
        <f>COUNTIF(Hierarchia_4!H10:H5000,2)</f>
        <v>0</v>
      </c>
      <c r="I4" s="19">
        <f>COUNTIF(Hierarchia_4!I10:I5000,2)</f>
        <v>0</v>
      </c>
      <c r="J4" s="19">
        <f>COUNTIF(Hierarchia_4!J10:J5000,2)</f>
        <v>0</v>
      </c>
      <c r="K4" s="19">
        <f>COUNTIF(Hierarchia_4!K10:K5000,2)</f>
        <v>0</v>
      </c>
      <c r="L4" s="19">
        <f>COUNTIF(Hierarchia_4!L10:L5000,2)</f>
        <v>0</v>
      </c>
      <c r="M4" s="19">
        <f>COUNTIF(Hierarchia_4!M10:M5000,2)</f>
        <v>0</v>
      </c>
      <c r="N4" s="19">
        <f>COUNTIF(Hierarchia_4!N10:N5000,2)</f>
        <v>0</v>
      </c>
    </row>
    <row r="5" spans="1:14" ht="15">
      <c r="A5">
        <v>3</v>
      </c>
      <c r="B5" s="19">
        <f>COUNTIF(Hierarchia_4!B10:B5000,3)</f>
        <v>0</v>
      </c>
      <c r="C5" s="19">
        <f>COUNTIF(Hierarchia_4!C10:C5000,3)</f>
        <v>0</v>
      </c>
      <c r="D5" s="19">
        <f>COUNTIF(Hierarchia_4!D10:D5000,3)</f>
        <v>0</v>
      </c>
      <c r="E5" s="19">
        <f>COUNTIF(Hierarchia_4!E10:E5000,3)</f>
        <v>0</v>
      </c>
      <c r="F5" s="19">
        <f>COUNTIF(Hierarchia_4!F10:F5000,3)</f>
        <v>0</v>
      </c>
      <c r="G5" s="19">
        <f>COUNTIF(Hierarchia_4!G10:G5000,3)</f>
        <v>0</v>
      </c>
      <c r="H5" s="19">
        <f>COUNTIF(Hierarchia_4!H10:H5000,3)</f>
        <v>0</v>
      </c>
      <c r="I5" s="19">
        <f>COUNTIF(Hierarchia_4!I10:I5000,3)</f>
        <v>0</v>
      </c>
      <c r="J5" s="19">
        <f>COUNTIF(Hierarchia_4!J10:J5000,3)</f>
        <v>0</v>
      </c>
      <c r="K5" s="19">
        <f>COUNTIF(Hierarchia_4!K10:K5000,3)</f>
        <v>0</v>
      </c>
      <c r="L5" s="19">
        <f>COUNTIF(Hierarchia_4!L10:L5000,3)</f>
        <v>0</v>
      </c>
      <c r="M5" s="19">
        <f>COUNTIF(Hierarchia_4!M10:M5000,3)</f>
        <v>0</v>
      </c>
      <c r="N5" s="19">
        <f>COUNTIF(Hierarchia_4!N10:N5000,3)</f>
        <v>0</v>
      </c>
    </row>
    <row r="6" spans="1:14" ht="15">
      <c r="A6">
        <v>4</v>
      </c>
      <c r="B6" s="19">
        <f>COUNTIF(Hierarchia_4!B10:B5000,4)</f>
        <v>0</v>
      </c>
      <c r="C6" s="19">
        <f>COUNTIF(Hierarchia_4!C10:C5000,4)</f>
        <v>0</v>
      </c>
      <c r="D6" s="19">
        <f>COUNTIF(Hierarchia_4!D10:D5000,4)</f>
        <v>0</v>
      </c>
      <c r="E6" s="19">
        <f>COUNTIF(Hierarchia_4!E10:E5000,4)</f>
        <v>0</v>
      </c>
      <c r="F6" s="19">
        <f>COUNTIF(Hierarchia_4!F10:F5000,4)</f>
        <v>0</v>
      </c>
      <c r="G6" s="19">
        <f>COUNTIF(Hierarchia_4!G10:G5000,4)</f>
        <v>0</v>
      </c>
      <c r="H6" s="19">
        <f>COUNTIF(Hierarchia_4!H10:H5000,4)</f>
        <v>0</v>
      </c>
      <c r="I6" s="19">
        <f>COUNTIF(Hierarchia_4!I10:I5000,4)</f>
        <v>0</v>
      </c>
      <c r="J6" s="19">
        <f>COUNTIF(Hierarchia_4!J10:J5000,4)</f>
        <v>0</v>
      </c>
      <c r="K6" s="19">
        <f>COUNTIF(Hierarchia_4!K10:K5000,4)</f>
        <v>0</v>
      </c>
      <c r="L6" s="19">
        <f>COUNTIF(Hierarchia_4!L10:L5000,4)</f>
        <v>0</v>
      </c>
      <c r="M6" s="19">
        <f>COUNTIF(Hierarchia_4!M10:M5000,4)</f>
        <v>0</v>
      </c>
      <c r="N6" s="19">
        <f>COUNTIF(Hierarchia_4!N10:N5000,4)</f>
        <v>0</v>
      </c>
    </row>
    <row r="7" spans="1:14" ht="15">
      <c r="A7">
        <v>5</v>
      </c>
      <c r="B7" s="19">
        <f>COUNTIF(Hierarchia_4!B10:B5000,5)</f>
        <v>0</v>
      </c>
      <c r="C7" s="19">
        <f>COUNTIF(Hierarchia_4!C10:C5000,5)</f>
        <v>0</v>
      </c>
      <c r="D7" s="19">
        <f>COUNTIF(Hierarchia_4!D10:D5000,5)</f>
        <v>0</v>
      </c>
      <c r="E7" s="19">
        <f>COUNTIF(Hierarchia_4!E10:E5000,5)</f>
        <v>0</v>
      </c>
      <c r="F7" s="19">
        <f>COUNTIF(Hierarchia_4!F10:F5000,5)</f>
        <v>0</v>
      </c>
      <c r="G7" s="19">
        <f>COUNTIF(Hierarchia_4!G10:G5000,5)</f>
        <v>0</v>
      </c>
      <c r="H7" s="19">
        <f>COUNTIF(Hierarchia_4!H10:H5000,5)</f>
        <v>0</v>
      </c>
      <c r="I7" s="19">
        <f>COUNTIF(Hierarchia_4!I10:I5000,5)</f>
        <v>0</v>
      </c>
      <c r="J7" s="19">
        <f>COUNTIF(Hierarchia_4!J10:J5000,5)</f>
        <v>0</v>
      </c>
      <c r="K7" s="19">
        <f>COUNTIF(Hierarchia_4!K10:K5000,5)</f>
        <v>0</v>
      </c>
      <c r="L7" s="19">
        <f>COUNTIF(Hierarchia_4!L10:L5000,5)</f>
        <v>0</v>
      </c>
      <c r="M7" s="19">
        <f>COUNTIF(Hierarchia_4!M10:M5000,5)</f>
        <v>0</v>
      </c>
      <c r="N7" s="19">
        <f>COUNTIF(Hierarchia_4!N10:N5000,5)</f>
        <v>0</v>
      </c>
    </row>
    <row r="8" spans="1:14" ht="15">
      <c r="A8">
        <v>6</v>
      </c>
      <c r="B8" s="19">
        <f>Hierarchia_4!$B$4-SUM('h4'!B3:B7)</f>
        <v>0</v>
      </c>
      <c r="C8" s="19">
        <f>Hierarchia_4!$B$4-SUM('h4'!C3:C7)</f>
        <v>0</v>
      </c>
      <c r="D8" s="19">
        <f>Hierarchia_4!$B$4-SUM('h4'!D3:D7)</f>
        <v>0</v>
      </c>
      <c r="E8" s="19">
        <f>Hierarchia_4!$B$4-SUM('h4'!E3:E7)</f>
        <v>0</v>
      </c>
      <c r="F8" s="19">
        <f>Hierarchia_4!$B$4-SUM('h4'!F3:F7)</f>
        <v>0</v>
      </c>
      <c r="G8" s="19">
        <f>Hierarchia_4!$B$4-SUM('h4'!G3:G7)</f>
        <v>0</v>
      </c>
      <c r="H8" s="19">
        <f>Hierarchia_4!$B$4-SUM('h4'!H3:H7)</f>
        <v>0</v>
      </c>
      <c r="I8" s="19">
        <f>Hierarchia_4!$B$4-SUM('h4'!I3:I7)</f>
        <v>0</v>
      </c>
      <c r="J8" s="19">
        <f>Hierarchia_4!$B$4-SUM('h4'!J3:J7)</f>
        <v>0</v>
      </c>
      <c r="K8" s="19">
        <f>Hierarchia_4!$B$4-SUM('h4'!K3:K7)</f>
        <v>0</v>
      </c>
      <c r="L8" s="19">
        <f>Hierarchia_4!$B$4-SUM('h4'!L3:L7)</f>
        <v>0</v>
      </c>
      <c r="M8" s="19">
        <f>Hierarchia_4!$B$4-SUM('h4'!M3:M7)</f>
        <v>0</v>
      </c>
      <c r="N8" s="19">
        <f>Hierarchia_4!$B$4-SUM('h4'!N3:N7)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64</v>
      </c>
      <c r="C24" s="19"/>
      <c r="D24" s="19"/>
      <c r="E24" s="19"/>
      <c r="F24" s="19"/>
    </row>
    <row r="25" spans="1:6" ht="15.75">
      <c r="A25" s="17" t="s">
        <v>1</v>
      </c>
      <c r="B25" s="3" t="s">
        <v>65</v>
      </c>
      <c r="C25" s="19"/>
      <c r="D25" s="19"/>
      <c r="E25" s="19"/>
      <c r="F25" s="19"/>
    </row>
    <row r="26" spans="1:6" ht="15.75">
      <c r="A26" s="17" t="s">
        <v>2</v>
      </c>
      <c r="B26" s="3" t="s">
        <v>66</v>
      </c>
      <c r="C26" s="19"/>
      <c r="D26" s="19"/>
      <c r="E26" s="19"/>
      <c r="F26" s="19"/>
    </row>
    <row r="27" spans="1:6" ht="15.75">
      <c r="A27" s="17" t="s">
        <v>3</v>
      </c>
      <c r="B27" s="3" t="s">
        <v>67</v>
      </c>
      <c r="C27" s="19"/>
      <c r="D27" s="19"/>
      <c r="E27" s="19"/>
      <c r="F27" s="19"/>
    </row>
    <row r="28" spans="1:6" ht="15.75">
      <c r="A28" s="17" t="s">
        <v>4</v>
      </c>
      <c r="B28" s="3" t="s">
        <v>68</v>
      </c>
      <c r="C28" s="19"/>
      <c r="D28" s="19"/>
      <c r="E28" s="19"/>
      <c r="F28" s="19"/>
    </row>
    <row r="29" spans="1:6" ht="15.75">
      <c r="A29" s="17" t="s">
        <v>5</v>
      </c>
      <c r="B29" s="3" t="s">
        <v>69</v>
      </c>
      <c r="C29" s="19"/>
      <c r="D29" s="19"/>
      <c r="E29" s="19"/>
      <c r="F29" s="19"/>
    </row>
    <row r="30" spans="1:6" ht="15.75">
      <c r="A30" s="17" t="s">
        <v>6</v>
      </c>
      <c r="B30" s="3" t="s">
        <v>70</v>
      </c>
      <c r="C30" s="19"/>
      <c r="D30" s="19"/>
      <c r="E30" s="19"/>
      <c r="F30" s="19"/>
    </row>
    <row r="31" spans="1:6" ht="15.75">
      <c r="A31" s="17" t="s">
        <v>7</v>
      </c>
      <c r="B31" s="3" t="s">
        <v>71</v>
      </c>
      <c r="C31" s="19"/>
      <c r="D31" s="19"/>
      <c r="E31" s="19"/>
      <c r="F31" s="19"/>
    </row>
    <row r="32" spans="1:6" ht="15.75">
      <c r="A32" s="17" t="s">
        <v>8</v>
      </c>
      <c r="B32" s="3" t="s">
        <v>72</v>
      </c>
      <c r="C32" s="19"/>
      <c r="D32" s="19"/>
      <c r="E32" s="19"/>
      <c r="F32" s="19"/>
    </row>
    <row r="33" spans="1:6" ht="15.75">
      <c r="A33" s="17" t="s">
        <v>29</v>
      </c>
      <c r="B33" s="3" t="s">
        <v>73</v>
      </c>
      <c r="C33" s="19"/>
      <c r="D33" s="19"/>
      <c r="E33" s="19"/>
      <c r="F33" s="19"/>
    </row>
    <row r="34" spans="1:6" ht="15.75">
      <c r="A34" s="17" t="s">
        <v>30</v>
      </c>
      <c r="B34" s="3" t="s">
        <v>74</v>
      </c>
      <c r="C34" s="19"/>
      <c r="D34" s="19"/>
      <c r="E34" s="19"/>
      <c r="F34" s="19"/>
    </row>
    <row r="35" spans="1:6" ht="15.75">
      <c r="A35" s="17" t="s">
        <v>31</v>
      </c>
      <c r="B35" s="3" t="s">
        <v>75</v>
      </c>
      <c r="C35" s="19"/>
      <c r="D35" s="19"/>
      <c r="E35" s="19"/>
      <c r="F35" s="19"/>
    </row>
    <row r="36" spans="1:6" ht="15.75">
      <c r="A36" s="17" t="s">
        <v>32</v>
      </c>
      <c r="B36" s="3" t="s">
        <v>63</v>
      </c>
      <c r="C36" s="19"/>
      <c r="D36" s="19"/>
      <c r="E36" s="19"/>
      <c r="F36" s="19"/>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87DB-27B5-4535-A8B8-2357A17BE355}">
  <sheetPr codeName="Arkusz10">
    <tabColor theme="7" tint="0.5999900102615356"/>
  </sheetPr>
  <dimension ref="A1:O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1" width="9.140625" style="5" customWidth="1"/>
    <col min="12" max="12" width="9.140625" style="6" customWidth="1"/>
    <col min="13" max="13" width="4.7109375" style="3" customWidth="1"/>
    <col min="14" max="14" width="5.7109375" style="3" customWidth="1"/>
    <col min="15" max="15" width="159.421875" style="3" bestFit="1" customWidth="1"/>
    <col min="16" max="16384" width="9.140625" style="3" customWidth="1"/>
  </cols>
  <sheetData>
    <row r="1" spans="1:13" ht="15">
      <c r="A1" s="6"/>
      <c r="B1" s="6"/>
      <c r="C1" s="6"/>
      <c r="D1" s="6"/>
      <c r="E1" s="6"/>
      <c r="F1" s="6"/>
      <c r="G1" s="6"/>
      <c r="H1" s="6"/>
      <c r="I1" s="6"/>
      <c r="J1" s="6"/>
      <c r="K1" s="6"/>
      <c r="M1" s="6"/>
    </row>
    <row r="2" spans="1:13" ht="18">
      <c r="A2" s="14" t="s">
        <v>88</v>
      </c>
      <c r="B2" s="6"/>
      <c r="C2" s="6"/>
      <c r="D2" s="6"/>
      <c r="E2" s="6"/>
      <c r="F2" s="6"/>
      <c r="G2" s="6"/>
      <c r="H2" s="6"/>
      <c r="I2" s="6"/>
      <c r="J2" s="6"/>
      <c r="K2" s="6"/>
      <c r="M2" s="6"/>
    </row>
    <row r="3" spans="1:13" ht="15">
      <c r="A3" s="6"/>
      <c r="B3" s="6"/>
      <c r="C3" s="6"/>
      <c r="D3" s="6"/>
      <c r="E3" s="6"/>
      <c r="F3" s="6"/>
      <c r="G3" s="6"/>
      <c r="H3" s="6"/>
      <c r="I3" s="6"/>
      <c r="J3" s="6"/>
      <c r="K3" s="6"/>
      <c r="M3" s="6"/>
    </row>
    <row r="4" spans="1:13" ht="23.25" customHeight="1">
      <c r="A4" s="7"/>
      <c r="B4" s="33"/>
      <c r="C4" s="6"/>
      <c r="D4" s="66" t="s">
        <v>87</v>
      </c>
      <c r="E4" s="66"/>
      <c r="F4" s="66"/>
      <c r="G4" s="66"/>
      <c r="H4" s="66"/>
      <c r="I4" s="66"/>
      <c r="J4" s="66"/>
      <c r="K4" s="37"/>
      <c r="L4" s="15"/>
      <c r="M4" s="6"/>
    </row>
    <row r="5" spans="1:13" ht="15">
      <c r="A5" s="7"/>
      <c r="B5" s="6"/>
      <c r="C5" s="6"/>
      <c r="D5" s="66"/>
      <c r="E5" s="66"/>
      <c r="F5" s="66"/>
      <c r="G5" s="66"/>
      <c r="H5" s="66"/>
      <c r="I5" s="66"/>
      <c r="J5" s="66"/>
      <c r="K5" s="37"/>
      <c r="L5" s="15"/>
      <c r="M5" s="6"/>
    </row>
    <row r="6" spans="1:13" ht="15">
      <c r="A6" s="7"/>
      <c r="B6" s="6"/>
      <c r="C6" s="6"/>
      <c r="D6" s="66"/>
      <c r="E6" s="66"/>
      <c r="F6" s="66"/>
      <c r="G6" s="66"/>
      <c r="H6" s="66"/>
      <c r="I6" s="66"/>
      <c r="J6" s="66"/>
      <c r="K6" s="37"/>
      <c r="L6" s="15"/>
      <c r="M6" s="6"/>
    </row>
    <row r="7" spans="1:15" ht="26.25" customHeight="1">
      <c r="A7" s="32" t="s">
        <v>24</v>
      </c>
      <c r="B7" s="6"/>
      <c r="C7" s="6"/>
      <c r="D7" s="6"/>
      <c r="E7" s="6"/>
      <c r="F7" s="6"/>
      <c r="G7" s="6"/>
      <c r="H7" s="6"/>
      <c r="I7" s="6"/>
      <c r="J7" s="6"/>
      <c r="K7" s="6"/>
      <c r="N7" s="67"/>
      <c r="O7" s="67"/>
    </row>
    <row r="8" spans="1:15" ht="15.75">
      <c r="A8" s="35" t="s">
        <v>46</v>
      </c>
      <c r="B8" s="6"/>
      <c r="C8" s="6"/>
      <c r="D8" s="6"/>
      <c r="E8" s="6"/>
      <c r="F8" s="6"/>
      <c r="G8" s="6"/>
      <c r="H8" s="6"/>
      <c r="I8" s="6"/>
      <c r="J8" s="6"/>
      <c r="K8" s="6"/>
      <c r="N8" s="68" t="s">
        <v>26</v>
      </c>
      <c r="O8" s="68"/>
    </row>
    <row r="9" spans="1:15" ht="24">
      <c r="A9" s="29" t="s">
        <v>23</v>
      </c>
      <c r="B9" s="30" t="s">
        <v>0</v>
      </c>
      <c r="C9" s="30" t="s">
        <v>1</v>
      </c>
      <c r="D9" s="30" t="s">
        <v>2</v>
      </c>
      <c r="E9" s="30" t="s">
        <v>3</v>
      </c>
      <c r="F9" s="30" t="s">
        <v>4</v>
      </c>
      <c r="G9" s="30" t="s">
        <v>5</v>
      </c>
      <c r="H9" s="30" t="s">
        <v>6</v>
      </c>
      <c r="I9" s="30" t="s">
        <v>7</v>
      </c>
      <c r="J9" s="31" t="s">
        <v>8</v>
      </c>
      <c r="K9" s="30" t="s">
        <v>29</v>
      </c>
      <c r="L9" s="10"/>
      <c r="N9" s="8" t="s">
        <v>0</v>
      </c>
      <c r="O9" s="3" t="s">
        <v>77</v>
      </c>
    </row>
    <row r="10" spans="1:15" ht="15.75">
      <c r="A10" s="5">
        <v>1</v>
      </c>
      <c r="N10" s="8" t="s">
        <v>1</v>
      </c>
      <c r="O10" s="3" t="s">
        <v>78</v>
      </c>
    </row>
    <row r="11" spans="1:15" ht="15.75">
      <c r="A11" s="5">
        <v>2</v>
      </c>
      <c r="N11" s="8" t="s">
        <v>2</v>
      </c>
      <c r="O11" s="3" t="s">
        <v>79</v>
      </c>
    </row>
    <row r="12" spans="1:15" ht="15.75">
      <c r="A12" s="5">
        <v>3</v>
      </c>
      <c r="N12" s="8" t="s">
        <v>3</v>
      </c>
      <c r="O12" s="3" t="s">
        <v>80</v>
      </c>
    </row>
    <row r="13" spans="1:15" ht="15.75">
      <c r="A13" s="5">
        <v>4</v>
      </c>
      <c r="N13" s="8" t="s">
        <v>4</v>
      </c>
      <c r="O13" s="3" t="s">
        <v>81</v>
      </c>
    </row>
    <row r="14" spans="1:15" ht="15.75">
      <c r="A14" s="5">
        <v>5</v>
      </c>
      <c r="N14" s="8" t="s">
        <v>5</v>
      </c>
      <c r="O14" s="3" t="s">
        <v>82</v>
      </c>
    </row>
    <row r="15" spans="1:15" ht="15.75">
      <c r="A15" s="5">
        <v>6</v>
      </c>
      <c r="N15" s="8" t="s">
        <v>6</v>
      </c>
      <c r="O15" s="3" t="s">
        <v>83</v>
      </c>
    </row>
    <row r="16" spans="1:15" ht="15.75">
      <c r="A16" s="5">
        <v>7</v>
      </c>
      <c r="N16" s="8" t="s">
        <v>7</v>
      </c>
      <c r="O16" s="3" t="s">
        <v>84</v>
      </c>
    </row>
    <row r="17" spans="1:15" ht="15.75">
      <c r="A17" s="5">
        <v>8</v>
      </c>
      <c r="N17" s="8" t="s">
        <v>8</v>
      </c>
      <c r="O17" s="3" t="s">
        <v>85</v>
      </c>
    </row>
    <row r="18" spans="1:15" ht="15.75">
      <c r="A18" s="5">
        <v>9</v>
      </c>
      <c r="N18" s="8" t="s">
        <v>29</v>
      </c>
      <c r="O18" s="3" t="s">
        <v>86</v>
      </c>
    </row>
    <row r="19" spans="1:14" ht="15.75">
      <c r="A19" s="5">
        <v>10</v>
      </c>
      <c r="N19" s="8"/>
    </row>
    <row r="20" spans="1:14" ht="15.75">
      <c r="A20" s="5">
        <v>11</v>
      </c>
      <c r="N20" s="8"/>
    </row>
    <row r="21" spans="1:14" ht="23.25">
      <c r="A21" s="5">
        <v>12</v>
      </c>
      <c r="N21" s="13" t="s">
        <v>27</v>
      </c>
    </row>
    <row r="22" spans="1:14" ht="15.75">
      <c r="A22" s="5">
        <v>13</v>
      </c>
      <c r="N22" s="13"/>
    </row>
    <row r="23" spans="1:14" ht="15">
      <c r="A23" s="5">
        <v>14</v>
      </c>
      <c r="N23" s="12"/>
    </row>
    <row r="24" spans="1:14" ht="15">
      <c r="A24" s="5">
        <v>15</v>
      </c>
      <c r="N24" s="12"/>
    </row>
    <row r="25" spans="1:14" ht="15">
      <c r="A25" s="5">
        <v>16</v>
      </c>
      <c r="N25" s="11"/>
    </row>
    <row r="26" spans="1:15" ht="27.75">
      <c r="A26" s="5">
        <v>17</v>
      </c>
      <c r="M26" s="36" t="s">
        <v>49</v>
      </c>
      <c r="N26" s="36"/>
      <c r="O26" s="36"/>
    </row>
    <row r="27" ht="15">
      <c r="A27" s="5">
        <v>18</v>
      </c>
    </row>
    <row r="28" spans="1:15" ht="18">
      <c r="A28" s="5">
        <v>19</v>
      </c>
      <c r="M28" s="21">
        <v>1</v>
      </c>
      <c r="N28" s="16">
        <f>'h5'!Z12</f>
        <v>0</v>
      </c>
      <c r="O28" s="20">
        <f>'h5'!AA12</f>
        <v>0</v>
      </c>
    </row>
    <row r="29" spans="1:15" ht="18">
      <c r="A29" s="5">
        <v>20</v>
      </c>
      <c r="M29" s="22">
        <v>2</v>
      </c>
      <c r="N29" s="16">
        <f>'h5'!Z13</f>
        <v>0</v>
      </c>
      <c r="O29" s="20">
        <f>'h5'!AA13</f>
        <v>0</v>
      </c>
    </row>
    <row r="30" spans="1:15" ht="18">
      <c r="A30" s="5">
        <v>21</v>
      </c>
      <c r="M30" s="23">
        <v>3</v>
      </c>
      <c r="N30" s="16">
        <f>'h5'!Z14</f>
        <v>0</v>
      </c>
      <c r="O30" s="20">
        <f>'h5'!AA14</f>
        <v>0</v>
      </c>
    </row>
    <row r="31" spans="1:15" ht="18">
      <c r="A31" s="5">
        <v>22</v>
      </c>
      <c r="M31" s="24">
        <v>4</v>
      </c>
      <c r="N31" s="16">
        <f>'h5'!Z15</f>
        <v>0</v>
      </c>
      <c r="O31" s="20">
        <f>'h5'!AA15</f>
        <v>0</v>
      </c>
    </row>
    <row r="32" spans="1:15" ht="18">
      <c r="A32" s="5">
        <v>23</v>
      </c>
      <c r="M32" s="25">
        <v>5</v>
      </c>
      <c r="N32" s="16">
        <f>'h5'!Z16</f>
        <v>0</v>
      </c>
      <c r="O32" s="20">
        <f>'h5'!AA16</f>
        <v>0</v>
      </c>
    </row>
    <row r="33" ht="15">
      <c r="A33" s="5">
        <v>24</v>
      </c>
    </row>
    <row r="34" ht="15">
      <c r="A34" s="5">
        <v>25</v>
      </c>
    </row>
    <row r="35" ht="15">
      <c r="A35" s="5">
        <v>26</v>
      </c>
    </row>
    <row r="36" spans="1:14" ht="15">
      <c r="A36" s="5">
        <v>27</v>
      </c>
      <c r="M36" s="4"/>
      <c r="N36" s="4"/>
    </row>
    <row r="37" spans="1:14" ht="15">
      <c r="A37" s="5">
        <v>28</v>
      </c>
      <c r="M37" s="4"/>
      <c r="N37" s="4"/>
    </row>
    <row r="38" spans="1:14" ht="15">
      <c r="A38" s="5">
        <v>29</v>
      </c>
      <c r="M38" s="4"/>
      <c r="N38" s="4"/>
    </row>
    <row r="39" spans="1:14" ht="15">
      <c r="A39" s="5">
        <v>30</v>
      </c>
      <c r="M39" s="4"/>
      <c r="N39" s="4"/>
    </row>
    <row r="40" spans="1:14" ht="15">
      <c r="A40" s="5">
        <v>31</v>
      </c>
      <c r="M40" s="4"/>
      <c r="N40" s="4"/>
    </row>
    <row r="41" spans="1:14" ht="15">
      <c r="A41" s="5">
        <v>32</v>
      </c>
      <c r="M41" s="4"/>
      <c r="N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N7:O7"/>
    <mergeCell ref="N8:O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C0E7-EC92-4762-BEFB-901D772FB159}">
  <sheetPr codeName="Arkusz11"/>
  <dimension ref="A1:AA34"/>
  <sheetViews>
    <sheetView zoomScale="85" zoomScaleNormal="85" workbookViewId="0" topLeftCell="A1">
      <selection activeCell="B13" sqref="B13:K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1" ht="15">
      <c r="B2" t="str">
        <f>Hierarchia_5!B9</f>
        <v>p1</v>
      </c>
      <c r="C2" t="str">
        <f>Hierarchia_5!C9</f>
        <v>p2</v>
      </c>
      <c r="D2" t="str">
        <f>Hierarchia_5!D9</f>
        <v>p3</v>
      </c>
      <c r="E2" t="str">
        <f>Hierarchia_5!E9</f>
        <v>p4</v>
      </c>
      <c r="F2" t="str">
        <f>Hierarchia_5!F9</f>
        <v>p5</v>
      </c>
      <c r="G2" t="str">
        <f>Hierarchia_5!G9</f>
        <v>p6</v>
      </c>
      <c r="H2" t="str">
        <f>Hierarchia_5!H9</f>
        <v>p7</v>
      </c>
      <c r="I2" t="str">
        <f>Hierarchia_5!I9</f>
        <v>p8</v>
      </c>
      <c r="J2" t="str">
        <f>Hierarchia_5!J9</f>
        <v>p9</v>
      </c>
      <c r="K2" t="str">
        <f>Hierarchia_5!K9</f>
        <v>p10</v>
      </c>
    </row>
    <row r="3" spans="1:14" ht="15">
      <c r="A3">
        <v>1</v>
      </c>
      <c r="B3" s="19">
        <f>COUNTIF(Hierarchia_5!B10:B5000,1)</f>
        <v>0</v>
      </c>
      <c r="C3" s="19">
        <f>COUNTIF(Hierarchia_5!C10:C5000,1)</f>
        <v>0</v>
      </c>
      <c r="D3" s="19">
        <f>COUNTIF(Hierarchia_5!D10:D5000,1)</f>
        <v>0</v>
      </c>
      <c r="E3" s="19">
        <f>COUNTIF(Hierarchia_5!E10:E5000,1)</f>
        <v>0</v>
      </c>
      <c r="F3" s="19">
        <f>COUNTIF(Hierarchia_5!F10:F5000,1)</f>
        <v>0</v>
      </c>
      <c r="G3" s="19">
        <f>COUNTIF(Hierarchia_5!G10:G5000,1)</f>
        <v>0</v>
      </c>
      <c r="H3" s="19">
        <f>COUNTIF(Hierarchia_5!H10:H5000,1)</f>
        <v>0</v>
      </c>
      <c r="I3" s="19">
        <f>COUNTIF(Hierarchia_5!I10:I5000,1)</f>
        <v>0</v>
      </c>
      <c r="J3" s="19">
        <f>COUNTIF(Hierarchia_5!J10:J5000,1)</f>
        <v>0</v>
      </c>
      <c r="K3" s="19">
        <f>COUNTIF(Hierarchia_5!K10:K5000,1)</f>
        <v>0</v>
      </c>
      <c r="L3" s="19"/>
      <c r="M3" s="19"/>
      <c r="N3" s="19"/>
    </row>
    <row r="4" spans="1:14" ht="15">
      <c r="A4">
        <v>2</v>
      </c>
      <c r="B4" s="19">
        <f>COUNTIF(Hierarchia_5!B10:B5000,2)</f>
        <v>0</v>
      </c>
      <c r="C4" s="19">
        <f>COUNTIF(Hierarchia_5!C10:C5000,2)</f>
        <v>0</v>
      </c>
      <c r="D4" s="19">
        <f>COUNTIF(Hierarchia_5!D10:D5000,2)</f>
        <v>0</v>
      </c>
      <c r="E4" s="19">
        <f>COUNTIF(Hierarchia_5!E10:E5000,2)</f>
        <v>0</v>
      </c>
      <c r="F4" s="19">
        <f>COUNTIF(Hierarchia_5!F10:F5000,2)</f>
        <v>0</v>
      </c>
      <c r="G4" s="19">
        <f>COUNTIF(Hierarchia_5!G10:G5000,2)</f>
        <v>0</v>
      </c>
      <c r="H4" s="19">
        <f>COUNTIF(Hierarchia_5!H10:H5000,2)</f>
        <v>0</v>
      </c>
      <c r="I4" s="19">
        <f>COUNTIF(Hierarchia_5!I10:I5000,2)</f>
        <v>0</v>
      </c>
      <c r="J4" s="19">
        <f>COUNTIF(Hierarchia_5!J10:J5000,2)</f>
        <v>0</v>
      </c>
      <c r="K4" s="19">
        <f>COUNTIF(Hierarchia_5!K10:K5000,2)</f>
        <v>0</v>
      </c>
      <c r="L4" s="19"/>
      <c r="M4" s="19"/>
      <c r="N4" s="19"/>
    </row>
    <row r="5" spans="1:14" ht="15">
      <c r="A5">
        <v>3</v>
      </c>
      <c r="B5" s="19">
        <f>COUNTIF(Hierarchia_5!B10:B5000,3)</f>
        <v>0</v>
      </c>
      <c r="C5" s="19">
        <f>COUNTIF(Hierarchia_5!C10:C5000,3)</f>
        <v>0</v>
      </c>
      <c r="D5" s="19">
        <f>COUNTIF(Hierarchia_5!D10:D5000,3)</f>
        <v>0</v>
      </c>
      <c r="E5" s="19">
        <f>COUNTIF(Hierarchia_5!E10:E5000,3)</f>
        <v>0</v>
      </c>
      <c r="F5" s="19">
        <f>COUNTIF(Hierarchia_5!F10:F5000,3)</f>
        <v>0</v>
      </c>
      <c r="G5" s="19">
        <f>COUNTIF(Hierarchia_5!G10:G5000,3)</f>
        <v>0</v>
      </c>
      <c r="H5" s="19">
        <f>COUNTIF(Hierarchia_5!H10:H5000,3)</f>
        <v>0</v>
      </c>
      <c r="I5" s="19">
        <f>COUNTIF(Hierarchia_5!I10:I5000,3)</f>
        <v>0</v>
      </c>
      <c r="J5" s="19">
        <f>COUNTIF(Hierarchia_5!J10:J5000,3)</f>
        <v>0</v>
      </c>
      <c r="K5" s="19">
        <f>COUNTIF(Hierarchia_5!K10:K5000,3)</f>
        <v>0</v>
      </c>
      <c r="L5" s="19"/>
      <c r="M5" s="19"/>
      <c r="N5" s="19"/>
    </row>
    <row r="6" spans="1:14" ht="15">
      <c r="A6">
        <v>4</v>
      </c>
      <c r="B6" s="19">
        <f>COUNTIF(Hierarchia_5!B10:B5000,4)</f>
        <v>0</v>
      </c>
      <c r="C6" s="19">
        <f>COUNTIF(Hierarchia_5!C10:C5000,4)</f>
        <v>0</v>
      </c>
      <c r="D6" s="19">
        <f>COUNTIF(Hierarchia_5!D10:D5000,4)</f>
        <v>0</v>
      </c>
      <c r="E6" s="19">
        <f>COUNTIF(Hierarchia_5!E10:E5000,4)</f>
        <v>0</v>
      </c>
      <c r="F6" s="19">
        <f>COUNTIF(Hierarchia_5!F10:F5000,4)</f>
        <v>0</v>
      </c>
      <c r="G6" s="19">
        <f>COUNTIF(Hierarchia_5!G10:G5000,4)</f>
        <v>0</v>
      </c>
      <c r="H6" s="19">
        <f>COUNTIF(Hierarchia_5!H10:H5000,4)</f>
        <v>0</v>
      </c>
      <c r="I6" s="19">
        <f>COUNTIF(Hierarchia_5!I10:I5000,4)</f>
        <v>0</v>
      </c>
      <c r="J6" s="19">
        <f>COUNTIF(Hierarchia_5!J10:J5000,4)</f>
        <v>0</v>
      </c>
      <c r="K6" s="19">
        <f>COUNTIF(Hierarchia_5!K10:K5000,4)</f>
        <v>0</v>
      </c>
      <c r="L6" s="19"/>
      <c r="M6" s="19"/>
      <c r="N6" s="19"/>
    </row>
    <row r="7" spans="1:14" ht="15">
      <c r="A7">
        <v>5</v>
      </c>
      <c r="B7" s="19">
        <f>COUNTIF(Hierarchia_5!B10:B5000,5)</f>
        <v>0</v>
      </c>
      <c r="C7" s="19">
        <f>COUNTIF(Hierarchia_5!C10:C5000,5)</f>
        <v>0</v>
      </c>
      <c r="D7" s="19">
        <f>COUNTIF(Hierarchia_5!D10:D5000,5)</f>
        <v>0</v>
      </c>
      <c r="E7" s="19">
        <f>COUNTIF(Hierarchia_5!E10:E5000,5)</f>
        <v>0</v>
      </c>
      <c r="F7" s="19">
        <f>COUNTIF(Hierarchia_5!F10:F5000,5)</f>
        <v>0</v>
      </c>
      <c r="G7" s="19">
        <f>COUNTIF(Hierarchia_5!G10:G5000,5)</f>
        <v>0</v>
      </c>
      <c r="H7" s="19">
        <f>COUNTIF(Hierarchia_5!H10:H5000,5)</f>
        <v>0</v>
      </c>
      <c r="I7" s="19">
        <f>COUNTIF(Hierarchia_5!I10:I5000,5)</f>
        <v>0</v>
      </c>
      <c r="J7" s="19">
        <f>COUNTIF(Hierarchia_5!J10:J5000,5)</f>
        <v>0</v>
      </c>
      <c r="K7" s="19">
        <f>COUNTIF(Hierarchia_5!K10:K5000,5)</f>
        <v>0</v>
      </c>
      <c r="L7" s="19"/>
      <c r="M7" s="19"/>
      <c r="N7" s="19"/>
    </row>
    <row r="8" spans="1:14" ht="15">
      <c r="A8">
        <v>6</v>
      </c>
      <c r="B8" s="19">
        <f>Hierarchia_5!$B$4-SUM('h5'!B3:B7)</f>
        <v>0</v>
      </c>
      <c r="C8" s="19">
        <f>Hierarchia_5!$B$4-SUM('h5'!C3:C7)</f>
        <v>0</v>
      </c>
      <c r="D8" s="19">
        <f>Hierarchia_5!$B$4-SUM('h5'!D3:D7)</f>
        <v>0</v>
      </c>
      <c r="E8" s="19">
        <f>Hierarchia_5!$B$4-SUM('h5'!E3:E7)</f>
        <v>0</v>
      </c>
      <c r="F8" s="19">
        <f>Hierarchia_5!$B$4-SUM('h5'!F3:F7)</f>
        <v>0</v>
      </c>
      <c r="G8" s="19">
        <f>Hierarchia_5!$B$4-SUM('h5'!G3:G7)</f>
        <v>0</v>
      </c>
      <c r="H8" s="19">
        <f>Hierarchia_5!$B$4-SUM('h5'!H3:H7)</f>
        <v>0</v>
      </c>
      <c r="I8" s="19">
        <f>Hierarchia_5!$B$4-SUM('h5'!I3:I7)</f>
        <v>0</v>
      </c>
      <c r="J8" s="19">
        <f>Hierarchia_5!$B$4-SUM('h5'!J3:J7)</f>
        <v>0</v>
      </c>
      <c r="K8" s="19">
        <f>Hierarchia_5!$B$4-SUM('h5'!K3:K7)</f>
        <v>0</v>
      </c>
      <c r="L8" s="19"/>
      <c r="M8" s="19"/>
      <c r="N8" s="19"/>
    </row>
    <row r="10" ht="15">
      <c r="A10" t="s">
        <v>11</v>
      </c>
    </row>
    <row r="11" spans="2:25" ht="15">
      <c r="B11" t="str">
        <f>B2</f>
        <v>p1</v>
      </c>
      <c r="C11" t="str">
        <f aca="true" t="shared" si="0" ref="C11:K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U11" t="s">
        <v>89</v>
      </c>
      <c r="V11" s="2" t="s">
        <v>9</v>
      </c>
      <c r="W11" s="2" t="s">
        <v>12</v>
      </c>
      <c r="X11" s="2" t="s">
        <v>10</v>
      </c>
      <c r="Y11" s="2" t="s">
        <v>13</v>
      </c>
    </row>
    <row r="12" spans="1:25" ht="15">
      <c r="A12">
        <v>1</v>
      </c>
      <c r="B12" s="19">
        <f>B3</f>
        <v>0</v>
      </c>
      <c r="C12" s="19">
        <f aca="true" t="shared" si="1" ref="C12:K12">C3</f>
        <v>0</v>
      </c>
      <c r="D12" s="19">
        <f t="shared" si="1"/>
        <v>0</v>
      </c>
      <c r="E12" s="19">
        <f t="shared" si="1"/>
        <v>0</v>
      </c>
      <c r="F12" s="19">
        <f t="shared" si="1"/>
        <v>0</v>
      </c>
      <c r="G12" s="19">
        <f t="shared" si="1"/>
        <v>0</v>
      </c>
      <c r="H12" s="19">
        <f t="shared" si="1"/>
        <v>0</v>
      </c>
      <c r="I12" s="19">
        <f t="shared" si="1"/>
        <v>0</v>
      </c>
      <c r="J12" s="19">
        <f t="shared" si="1"/>
        <v>0</v>
      </c>
      <c r="K12" s="19">
        <f t="shared" si="1"/>
        <v>0</v>
      </c>
      <c r="L12" s="19"/>
      <c r="M12" s="19"/>
      <c r="N12" s="19"/>
      <c r="U12">
        <f>COUNTIF(B12:K12,"&gt;="&amp;W12)</f>
        <v>10</v>
      </c>
      <c r="V12" s="1">
        <f>STDEVP(B12:K12)</f>
        <v>0</v>
      </c>
      <c r="W12" s="1">
        <f>MAX(B12:K12)-V12</f>
        <v>0</v>
      </c>
      <c r="X12">
        <f>MAX(B18:K18)</f>
        <v>0</v>
      </c>
      <c r="Y12">
        <f>COUNTIF(B18:K18,X12)</f>
        <v>0</v>
      </c>
    </row>
    <row r="13" spans="1:25" ht="15">
      <c r="A13">
        <v>2</v>
      </c>
      <c r="U13">
        <f aca="true" t="shared" si="2" ref="U13:U17">COUNTIF(B13:K13,"&gt;="&amp;W13)</f>
        <v>0</v>
      </c>
      <c r="V13" s="1" t="e">
        <f aca="true" t="shared" si="3" ref="V13:V17">STDEVP(B13:K13)</f>
        <v>#DIV/0!</v>
      </c>
      <c r="W13" s="1" t="e">
        <f aca="true" t="shared" si="4" ref="W13:W17">MAX(B13:K13)-V13</f>
        <v>#DIV/0!</v>
      </c>
      <c r="X13">
        <f aca="true" t="shared" si="5" ref="X13:X17">MAX(B19:K19)</f>
        <v>0</v>
      </c>
      <c r="Y13">
        <f aca="true" t="shared" si="6" ref="Y13:Y17">COUNTIF(B19:K19,X13)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8" t="s">
        <v>0</v>
      </c>
      <c r="B24" s="3" t="s">
        <v>77</v>
      </c>
      <c r="C24" s="19"/>
      <c r="D24" s="19"/>
      <c r="E24" s="19"/>
      <c r="F24" s="19"/>
    </row>
    <row r="25" spans="1:6" ht="15.75">
      <c r="A25" s="8" t="s">
        <v>1</v>
      </c>
      <c r="B25" s="3" t="s">
        <v>78</v>
      </c>
      <c r="C25" s="19"/>
      <c r="D25" s="19"/>
      <c r="E25" s="19"/>
      <c r="F25" s="19"/>
    </row>
    <row r="26" spans="1:6" ht="15.75">
      <c r="A26" s="8" t="s">
        <v>2</v>
      </c>
      <c r="B26" s="3" t="s">
        <v>79</v>
      </c>
      <c r="C26" s="19"/>
      <c r="D26" s="19"/>
      <c r="E26" s="19"/>
      <c r="F26" s="19"/>
    </row>
    <row r="27" spans="1:6" ht="15.75">
      <c r="A27" s="8" t="s">
        <v>3</v>
      </c>
      <c r="B27" s="3" t="s">
        <v>80</v>
      </c>
      <c r="C27" s="19"/>
      <c r="D27" s="19"/>
      <c r="E27" s="19"/>
      <c r="F27" s="19"/>
    </row>
    <row r="28" spans="1:6" ht="15.75">
      <c r="A28" s="8" t="s">
        <v>4</v>
      </c>
      <c r="B28" s="3" t="s">
        <v>81</v>
      </c>
      <c r="C28" s="19"/>
      <c r="D28" s="19"/>
      <c r="E28" s="19"/>
      <c r="F28" s="19"/>
    </row>
    <row r="29" spans="1:6" ht="15.75">
      <c r="A29" s="8" t="s">
        <v>5</v>
      </c>
      <c r="B29" s="3" t="s">
        <v>82</v>
      </c>
      <c r="C29" s="19"/>
      <c r="D29" s="19"/>
      <c r="E29" s="19"/>
      <c r="F29" s="19"/>
    </row>
    <row r="30" spans="1:6" ht="15.75">
      <c r="A30" s="8" t="s">
        <v>6</v>
      </c>
      <c r="B30" s="3" t="s">
        <v>83</v>
      </c>
      <c r="C30" s="19"/>
      <c r="D30" s="19"/>
      <c r="E30" s="19"/>
      <c r="F30" s="19"/>
    </row>
    <row r="31" spans="1:6" ht="15.75">
      <c r="A31" s="8" t="s">
        <v>7</v>
      </c>
      <c r="B31" s="3" t="s">
        <v>84</v>
      </c>
      <c r="C31" s="19"/>
      <c r="D31" s="19"/>
      <c r="E31" s="19"/>
      <c r="F31" s="19"/>
    </row>
    <row r="32" spans="1:6" ht="15.75">
      <c r="A32" s="8" t="s">
        <v>8</v>
      </c>
      <c r="B32" s="3" t="s">
        <v>85</v>
      </c>
      <c r="C32" s="19"/>
      <c r="D32" s="19"/>
      <c r="E32" s="19"/>
      <c r="F32" s="19"/>
    </row>
    <row r="33" spans="1:6" ht="15.75">
      <c r="A33" s="8" t="s">
        <v>29</v>
      </c>
      <c r="B33" s="3" t="s">
        <v>86</v>
      </c>
      <c r="C33" s="19"/>
      <c r="D33" s="19"/>
      <c r="E33" s="19"/>
      <c r="F33" s="19"/>
    </row>
    <row r="34" spans="1:6" ht="15.75">
      <c r="A34" s="17"/>
      <c r="B34" s="3"/>
      <c r="C34" s="19"/>
      <c r="D34" s="19"/>
      <c r="E34" s="19"/>
      <c r="F34" s="19"/>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D128-9000-4AC9-9681-464F36856218}">
  <sheetPr codeName="Arkusz12">
    <tabColor theme="7" tint="0.7999799847602844"/>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187</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140</v>
      </c>
      <c r="E4" s="66"/>
      <c r="F4" s="66"/>
      <c r="G4" s="66"/>
      <c r="H4" s="66"/>
      <c r="I4" s="66"/>
      <c r="J4" s="66"/>
      <c r="K4" s="38"/>
      <c r="L4" s="38"/>
      <c r="M4" s="38"/>
      <c r="N4" s="38"/>
      <c r="O4" s="15"/>
      <c r="P4" s="6"/>
    </row>
    <row r="5" spans="1:16" ht="15">
      <c r="A5" s="7"/>
      <c r="B5" s="6"/>
      <c r="C5" s="6"/>
      <c r="D5" s="66"/>
      <c r="E5" s="66"/>
      <c r="F5" s="66"/>
      <c r="G5" s="66"/>
      <c r="H5" s="66"/>
      <c r="I5" s="66"/>
      <c r="J5" s="66"/>
      <c r="K5" s="38"/>
      <c r="L5" s="38"/>
      <c r="M5" s="38"/>
      <c r="N5" s="38"/>
      <c r="O5" s="15"/>
      <c r="P5" s="6"/>
    </row>
    <row r="6" spans="1:16" ht="15">
      <c r="A6" s="7"/>
      <c r="B6" s="6"/>
      <c r="C6" s="6"/>
      <c r="D6" s="66"/>
      <c r="E6" s="66"/>
      <c r="F6" s="66"/>
      <c r="G6" s="66"/>
      <c r="H6" s="66"/>
      <c r="I6" s="66"/>
      <c r="J6" s="66"/>
      <c r="K6" s="38"/>
      <c r="L6" s="38"/>
      <c r="M6" s="38"/>
      <c r="N6" s="38"/>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90</v>
      </c>
    </row>
    <row r="10" spans="1:18" ht="15.75">
      <c r="A10" s="5">
        <v>1</v>
      </c>
      <c r="Q10" s="8" t="s">
        <v>1</v>
      </c>
      <c r="R10" s="3" t="s">
        <v>91</v>
      </c>
    </row>
    <row r="11" spans="1:18" ht="15.75">
      <c r="A11" s="5">
        <v>2</v>
      </c>
      <c r="Q11" s="8" t="s">
        <v>2</v>
      </c>
      <c r="R11" s="3" t="s">
        <v>92</v>
      </c>
    </row>
    <row r="12" spans="1:18" ht="15.75">
      <c r="A12" s="5">
        <v>3</v>
      </c>
      <c r="Q12" s="8" t="s">
        <v>3</v>
      </c>
      <c r="R12" s="3" t="s">
        <v>93</v>
      </c>
    </row>
    <row r="13" spans="1:18" ht="15.75">
      <c r="A13" s="5">
        <v>4</v>
      </c>
      <c r="Q13" s="8" t="s">
        <v>4</v>
      </c>
      <c r="R13" s="3" t="s">
        <v>94</v>
      </c>
    </row>
    <row r="14" spans="1:18" ht="15.75">
      <c r="A14" s="5">
        <v>5</v>
      </c>
      <c r="Q14" s="8" t="s">
        <v>5</v>
      </c>
      <c r="R14" s="3" t="s">
        <v>95</v>
      </c>
    </row>
    <row r="15" spans="1:18" ht="15.75">
      <c r="A15" s="5">
        <v>6</v>
      </c>
      <c r="Q15" s="8" t="s">
        <v>6</v>
      </c>
      <c r="R15" s="3" t="s">
        <v>96</v>
      </c>
    </row>
    <row r="16" spans="1:18" ht="15.75">
      <c r="A16" s="5">
        <v>7</v>
      </c>
      <c r="Q16" s="8" t="s">
        <v>7</v>
      </c>
      <c r="R16" s="3" t="s">
        <v>97</v>
      </c>
    </row>
    <row r="17" spans="1:18" ht="15.75">
      <c r="A17" s="5">
        <v>8</v>
      </c>
      <c r="Q17" s="8" t="s">
        <v>8</v>
      </c>
      <c r="R17" s="3" t="s">
        <v>98</v>
      </c>
    </row>
    <row r="18" spans="1:18" ht="15.75">
      <c r="A18" s="5">
        <v>9</v>
      </c>
      <c r="Q18" s="8" t="s">
        <v>29</v>
      </c>
      <c r="R18" s="3" t="s">
        <v>99</v>
      </c>
    </row>
    <row r="19" spans="1:18" ht="15.75">
      <c r="A19" s="5">
        <v>10</v>
      </c>
      <c r="Q19" s="8" t="s">
        <v>30</v>
      </c>
      <c r="R19" s="3" t="s">
        <v>100</v>
      </c>
    </row>
    <row r="20" spans="1:18" ht="15.75">
      <c r="A20" s="5">
        <v>11</v>
      </c>
      <c r="Q20" s="8" t="s">
        <v>31</v>
      </c>
      <c r="R20" s="3" t="s">
        <v>101</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'h6'!Z12</f>
        <v>0</v>
      </c>
      <c r="R31" s="20">
        <f>'h6'!AA12</f>
        <v>0</v>
      </c>
    </row>
    <row r="32" spans="1:18" ht="18">
      <c r="A32" s="5">
        <v>23</v>
      </c>
      <c r="P32" s="22">
        <v>2</v>
      </c>
      <c r="Q32" s="16">
        <f>'h6'!Z13</f>
        <v>0</v>
      </c>
      <c r="R32" s="20">
        <f>'h6'!AA13</f>
        <v>0</v>
      </c>
    </row>
    <row r="33" spans="1:18" ht="18">
      <c r="A33" s="5">
        <v>24</v>
      </c>
      <c r="P33" s="23">
        <v>3</v>
      </c>
      <c r="Q33" s="16">
        <f>'h6'!Z14</f>
        <v>0</v>
      </c>
      <c r="R33" s="20">
        <f>'h6'!AA14</f>
        <v>0</v>
      </c>
    </row>
    <row r="34" spans="1:18" ht="18">
      <c r="A34" s="5">
        <v>25</v>
      </c>
      <c r="P34" s="24">
        <v>4</v>
      </c>
      <c r="Q34" s="16">
        <f>'h6'!Z15</f>
        <v>0</v>
      </c>
      <c r="R34" s="20">
        <f>'h6'!AA15</f>
        <v>0</v>
      </c>
    </row>
    <row r="35" spans="1:18" ht="18">
      <c r="A35" s="5">
        <v>26</v>
      </c>
      <c r="P35" s="25">
        <v>5</v>
      </c>
      <c r="Q35" s="16">
        <f>'h6'!Z16</f>
        <v>0</v>
      </c>
      <c r="R35" s="20">
        <f>'h6'!AA16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163FD-00EC-4EF4-AB4A-BA320EC1E516}">
  <sheetPr codeName="Arkusz13"/>
  <dimension ref="A1:AA36"/>
  <sheetViews>
    <sheetView zoomScale="84" zoomScaleNormal="84"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Hierarchia_6!B9</f>
        <v>p1</v>
      </c>
      <c r="C2" t="str">
        <f>Hierarchia_6!C9</f>
        <v>p2</v>
      </c>
      <c r="D2" t="str">
        <f>Hierarchia_6!D9</f>
        <v>p3</v>
      </c>
      <c r="E2" t="str">
        <f>Hierarchia_6!E9</f>
        <v>p4</v>
      </c>
      <c r="F2" t="str">
        <f>Hierarchia_6!F9</f>
        <v>p5</v>
      </c>
      <c r="G2" t="str">
        <f>Hierarchia_6!G9</f>
        <v>p6</v>
      </c>
      <c r="H2" t="str">
        <f>Hierarchia_6!H9</f>
        <v>p7</v>
      </c>
      <c r="I2" t="str">
        <f>Hierarchia_6!I9</f>
        <v>p8</v>
      </c>
      <c r="J2" t="str">
        <f>Hierarchia_6!J9</f>
        <v>p9</v>
      </c>
      <c r="K2" t="str">
        <f>Hierarchia_6!K9</f>
        <v>p10</v>
      </c>
      <c r="L2" t="str">
        <f>Hierarchia_6!L9</f>
        <v>p11</v>
      </c>
      <c r="M2" t="str">
        <f>Hierarchia_6!M9</f>
        <v>p12</v>
      </c>
      <c r="N2" t="str">
        <f>Hierarchia_6!N9</f>
        <v>p13</v>
      </c>
    </row>
    <row r="3" spans="1:14" ht="15">
      <c r="A3">
        <v>1</v>
      </c>
      <c r="B3" s="19">
        <f>COUNTIF(Hierarchia_6!B10:B5000,1)</f>
        <v>0</v>
      </c>
      <c r="C3" s="19">
        <f>COUNTIF(Hierarchia_6!C10:C5000,1)</f>
        <v>0</v>
      </c>
      <c r="D3" s="19">
        <f>COUNTIF(Hierarchia_6!D10:D5000,1)</f>
        <v>0</v>
      </c>
      <c r="E3" s="19">
        <f>COUNTIF(Hierarchia_6!E10:E5000,1)</f>
        <v>0</v>
      </c>
      <c r="F3" s="19">
        <f>COUNTIF(Hierarchia_6!F10:F5000,1)</f>
        <v>0</v>
      </c>
      <c r="G3" s="19">
        <f>COUNTIF(Hierarchia_6!G10:G5000,1)</f>
        <v>0</v>
      </c>
      <c r="H3" s="19">
        <f>COUNTIF(Hierarchia_6!H10:H5000,1)</f>
        <v>0</v>
      </c>
      <c r="I3" s="19">
        <f>COUNTIF(Hierarchia_6!I10:I5000,1)</f>
        <v>0</v>
      </c>
      <c r="J3" s="19">
        <f>COUNTIF(Hierarchia_6!J10:J5000,1)</f>
        <v>0</v>
      </c>
      <c r="K3" s="19">
        <f>COUNTIF(Hierarchia_6!K10:K5000,1)</f>
        <v>0</v>
      </c>
      <c r="L3" s="19">
        <f>COUNTIF(Hierarchia_6!L10:L5000,1)</f>
        <v>0</v>
      </c>
      <c r="M3" s="19">
        <f>COUNTIF(Hierarchia_6!M10:M5000,1)</f>
        <v>0</v>
      </c>
      <c r="N3" s="19">
        <f>COUNTIF(Hierarchia_6!N10:N5000,1)</f>
        <v>0</v>
      </c>
    </row>
    <row r="4" spans="1:14" ht="15">
      <c r="A4">
        <v>2</v>
      </c>
      <c r="B4" s="19">
        <f>COUNTIF(Hierarchia_6!B10:B5000,2)</f>
        <v>0</v>
      </c>
      <c r="C4" s="19">
        <f>COUNTIF(Hierarchia_6!C10:C5000,2)</f>
        <v>0</v>
      </c>
      <c r="D4" s="19">
        <f>COUNTIF(Hierarchia_6!D10:D5000,2)</f>
        <v>0</v>
      </c>
      <c r="E4" s="19">
        <f>COUNTIF(Hierarchia_6!E10:E5000,2)</f>
        <v>0</v>
      </c>
      <c r="F4" s="19">
        <f>COUNTIF(Hierarchia_6!F10:F5000,2)</f>
        <v>0</v>
      </c>
      <c r="G4" s="19">
        <f>COUNTIF(Hierarchia_6!G10:G5000,2)</f>
        <v>0</v>
      </c>
      <c r="H4" s="19">
        <f>COUNTIF(Hierarchia_6!H10:H5000,2)</f>
        <v>0</v>
      </c>
      <c r="I4" s="19">
        <f>COUNTIF(Hierarchia_6!I10:I5000,2)</f>
        <v>0</v>
      </c>
      <c r="J4" s="19">
        <f>COUNTIF(Hierarchia_6!J10:J5000,2)</f>
        <v>0</v>
      </c>
      <c r="K4" s="19">
        <f>COUNTIF(Hierarchia_6!K10:K5000,2)</f>
        <v>0</v>
      </c>
      <c r="L4" s="19">
        <f>COUNTIF(Hierarchia_6!L10:L5000,2)</f>
        <v>0</v>
      </c>
      <c r="M4" s="19">
        <f>COUNTIF(Hierarchia_6!M10:M5000,2)</f>
        <v>0</v>
      </c>
      <c r="N4" s="19">
        <f>COUNTIF(Hierarchia_6!N10:N5000,2)</f>
        <v>0</v>
      </c>
    </row>
    <row r="5" spans="1:14" ht="15">
      <c r="A5">
        <v>3</v>
      </c>
      <c r="B5" s="19">
        <f>COUNTIF(Hierarchia_6!B10:B5000,3)</f>
        <v>0</v>
      </c>
      <c r="C5" s="19">
        <f>COUNTIF(Hierarchia_6!C10:C5000,3)</f>
        <v>0</v>
      </c>
      <c r="D5" s="19">
        <f>COUNTIF(Hierarchia_6!D10:D5000,3)</f>
        <v>0</v>
      </c>
      <c r="E5" s="19">
        <f>COUNTIF(Hierarchia_6!E10:E5000,3)</f>
        <v>0</v>
      </c>
      <c r="F5" s="19">
        <f>COUNTIF(Hierarchia_6!F10:F5000,3)</f>
        <v>0</v>
      </c>
      <c r="G5" s="19">
        <f>COUNTIF(Hierarchia_6!G10:G5000,3)</f>
        <v>0</v>
      </c>
      <c r="H5" s="19">
        <f>COUNTIF(Hierarchia_6!H10:H5000,3)</f>
        <v>0</v>
      </c>
      <c r="I5" s="19">
        <f>COUNTIF(Hierarchia_6!I10:I5000,3)</f>
        <v>0</v>
      </c>
      <c r="J5" s="19">
        <f>COUNTIF(Hierarchia_6!J10:J5000,3)</f>
        <v>0</v>
      </c>
      <c r="K5" s="19">
        <f>COUNTIF(Hierarchia_6!K10:K5000,3)</f>
        <v>0</v>
      </c>
      <c r="L5" s="19">
        <f>COUNTIF(Hierarchia_6!L10:L5000,3)</f>
        <v>0</v>
      </c>
      <c r="M5" s="19">
        <f>COUNTIF(Hierarchia_6!M10:M5000,3)</f>
        <v>0</v>
      </c>
      <c r="N5" s="19">
        <f>COUNTIF(Hierarchia_6!N10:N5000,3)</f>
        <v>0</v>
      </c>
    </row>
    <row r="6" spans="1:14" ht="15">
      <c r="A6">
        <v>4</v>
      </c>
      <c r="B6" s="19">
        <f>COUNTIF(Hierarchia_6!B10:B5000,4)</f>
        <v>0</v>
      </c>
      <c r="C6" s="19">
        <f>COUNTIF(Hierarchia_6!C10:C5000,4)</f>
        <v>0</v>
      </c>
      <c r="D6" s="19">
        <f>COUNTIF(Hierarchia_6!D10:D5000,4)</f>
        <v>0</v>
      </c>
      <c r="E6" s="19">
        <f>COUNTIF(Hierarchia_6!E10:E5000,4)</f>
        <v>0</v>
      </c>
      <c r="F6" s="19">
        <f>COUNTIF(Hierarchia_6!F10:F5000,4)</f>
        <v>0</v>
      </c>
      <c r="G6" s="19">
        <f>COUNTIF(Hierarchia_6!G10:G5000,4)</f>
        <v>0</v>
      </c>
      <c r="H6" s="19">
        <f>COUNTIF(Hierarchia_6!H10:H5000,4)</f>
        <v>0</v>
      </c>
      <c r="I6" s="19">
        <f>COUNTIF(Hierarchia_6!I10:I5000,4)</f>
        <v>0</v>
      </c>
      <c r="J6" s="19">
        <f>COUNTIF(Hierarchia_6!J10:J5000,4)</f>
        <v>0</v>
      </c>
      <c r="K6" s="19">
        <f>COUNTIF(Hierarchia_6!K10:K5000,4)</f>
        <v>0</v>
      </c>
      <c r="L6" s="19">
        <f>COUNTIF(Hierarchia_6!L10:L5000,4)</f>
        <v>0</v>
      </c>
      <c r="M6" s="19">
        <f>COUNTIF(Hierarchia_6!M10:M5000,4)</f>
        <v>0</v>
      </c>
      <c r="N6" s="19">
        <f>COUNTIF(Hierarchia_6!N10:N5000,4)</f>
        <v>0</v>
      </c>
    </row>
    <row r="7" spans="1:14" ht="15">
      <c r="A7">
        <v>5</v>
      </c>
      <c r="B7" s="19">
        <f>COUNTIF(Hierarchia_6!B10:B5000,5)</f>
        <v>0</v>
      </c>
      <c r="C7" s="19">
        <f>COUNTIF(Hierarchia_6!C10:C5000,5)</f>
        <v>0</v>
      </c>
      <c r="D7" s="19">
        <f>COUNTIF(Hierarchia_6!D10:D5000,5)</f>
        <v>0</v>
      </c>
      <c r="E7" s="19">
        <f>COUNTIF(Hierarchia_6!E10:E5000,5)</f>
        <v>0</v>
      </c>
      <c r="F7" s="19">
        <f>COUNTIF(Hierarchia_6!F10:F5000,5)</f>
        <v>0</v>
      </c>
      <c r="G7" s="19">
        <f>COUNTIF(Hierarchia_6!G10:G5000,5)</f>
        <v>0</v>
      </c>
      <c r="H7" s="19">
        <f>COUNTIF(Hierarchia_6!H10:H5000,5)</f>
        <v>0</v>
      </c>
      <c r="I7" s="19">
        <f>COUNTIF(Hierarchia_6!I10:I5000,5)</f>
        <v>0</v>
      </c>
      <c r="J7" s="19">
        <f>COUNTIF(Hierarchia_6!J10:J5000,5)</f>
        <v>0</v>
      </c>
      <c r="K7" s="19">
        <f>COUNTIF(Hierarchia_6!K10:K5000,5)</f>
        <v>0</v>
      </c>
      <c r="L7" s="19">
        <f>COUNTIF(Hierarchia_6!L10:L5000,5)</f>
        <v>0</v>
      </c>
      <c r="M7" s="19">
        <f>COUNTIF(Hierarchia_6!M10:M5000,5)</f>
        <v>0</v>
      </c>
      <c r="N7" s="19">
        <f>COUNTIF(Hierarchia_6!N10:N5000,5)</f>
        <v>0</v>
      </c>
    </row>
    <row r="8" spans="1:14" ht="15">
      <c r="A8">
        <v>6</v>
      </c>
      <c r="B8" s="19">
        <f>Hierarchia_6!$B$4-SUM('h6'!B3:B7)</f>
        <v>0</v>
      </c>
      <c r="C8" s="19">
        <f>Hierarchia_6!$B$4-SUM('h6'!C3:C7)</f>
        <v>0</v>
      </c>
      <c r="D8" s="19">
        <f>Hierarchia_6!$B$4-SUM('h6'!D3:D7)</f>
        <v>0</v>
      </c>
      <c r="E8" s="19">
        <f>Hierarchia_6!$B$4-SUM('h6'!E3:E7)</f>
        <v>0</v>
      </c>
      <c r="F8" s="19">
        <f>Hierarchia_6!$B$4-SUM('h6'!F3:F7)</f>
        <v>0</v>
      </c>
      <c r="G8" s="19">
        <f>Hierarchia_6!$B$4-SUM('h6'!G3:G7)</f>
        <v>0</v>
      </c>
      <c r="H8" s="19">
        <f>Hierarchia_6!$B$4-SUM('h6'!H3:H7)</f>
        <v>0</v>
      </c>
      <c r="I8" s="19">
        <f>Hierarchia_6!$B$4-SUM('h6'!I3:I7)</f>
        <v>0</v>
      </c>
      <c r="J8" s="19">
        <f>Hierarchia_6!$B$4-SUM('h6'!J3:J7)</f>
        <v>0</v>
      </c>
      <c r="K8" s="19">
        <f>Hierarchia_6!$B$4-SUM('h6'!K3:K7)</f>
        <v>0</v>
      </c>
      <c r="L8" s="19">
        <f>Hierarchia_6!$B$4-SUM('h6'!L3:L7)</f>
        <v>0</v>
      </c>
      <c r="M8" s="19">
        <f>Hierarchia_6!$B$4-SUM('h6'!M3:M7)</f>
        <v>0</v>
      </c>
      <c r="N8" s="19">
        <f>Hierarchia_6!$B$4-SUM('h6'!N3:N7)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B3</f>
        <v>0</v>
      </c>
      <c r="C12" s="19">
        <f aca="true" t="shared" si="1" ref="C12:N12">C3</f>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90</v>
      </c>
      <c r="C24" s="3"/>
      <c r="D24" s="19"/>
      <c r="E24" s="19"/>
      <c r="F24" s="19"/>
    </row>
    <row r="25" spans="1:6" ht="15.75">
      <c r="A25" s="17" t="s">
        <v>1</v>
      </c>
      <c r="B25" s="3" t="s">
        <v>91</v>
      </c>
      <c r="C25" s="3"/>
      <c r="D25" s="19"/>
      <c r="E25" s="19"/>
      <c r="F25" s="19"/>
    </row>
    <row r="26" spans="1:6" ht="15.75">
      <c r="A26" s="17" t="s">
        <v>2</v>
      </c>
      <c r="B26" s="3" t="s">
        <v>92</v>
      </c>
      <c r="C26" s="3"/>
      <c r="D26" s="19"/>
      <c r="E26" s="19"/>
      <c r="F26" s="19"/>
    </row>
    <row r="27" spans="1:6" ht="15.75">
      <c r="A27" s="17" t="s">
        <v>3</v>
      </c>
      <c r="B27" s="3" t="s">
        <v>93</v>
      </c>
      <c r="C27" s="3"/>
      <c r="D27" s="19"/>
      <c r="E27" s="19"/>
      <c r="F27" s="19"/>
    </row>
    <row r="28" spans="1:6" ht="15.75">
      <c r="A28" s="17" t="s">
        <v>4</v>
      </c>
      <c r="B28" s="3" t="s">
        <v>94</v>
      </c>
      <c r="C28" s="3"/>
      <c r="D28" s="19"/>
      <c r="E28" s="19"/>
      <c r="F28" s="19"/>
    </row>
    <row r="29" spans="1:6" ht="15.75">
      <c r="A29" s="17" t="s">
        <v>5</v>
      </c>
      <c r="B29" s="3" t="s">
        <v>95</v>
      </c>
      <c r="C29" s="3"/>
      <c r="D29" s="19"/>
      <c r="E29" s="19"/>
      <c r="F29" s="19"/>
    </row>
    <row r="30" spans="1:6" ht="15.75">
      <c r="A30" s="17" t="s">
        <v>6</v>
      </c>
      <c r="B30" s="3" t="s">
        <v>96</v>
      </c>
      <c r="C30" s="3"/>
      <c r="D30" s="19"/>
      <c r="E30" s="19"/>
      <c r="F30" s="19"/>
    </row>
    <row r="31" spans="1:6" ht="15.75">
      <c r="A31" s="17" t="s">
        <v>7</v>
      </c>
      <c r="B31" s="3" t="s">
        <v>97</v>
      </c>
      <c r="C31" s="3"/>
      <c r="D31" s="19"/>
      <c r="E31" s="19"/>
      <c r="F31" s="19"/>
    </row>
    <row r="32" spans="1:6" ht="15.75">
      <c r="A32" s="17" t="s">
        <v>8</v>
      </c>
      <c r="B32" s="3" t="s">
        <v>98</v>
      </c>
      <c r="C32" s="3"/>
      <c r="D32" s="19"/>
      <c r="E32" s="19"/>
      <c r="F32" s="19"/>
    </row>
    <row r="33" spans="1:6" ht="15.75">
      <c r="A33" s="17" t="s">
        <v>29</v>
      </c>
      <c r="B33" s="3" t="s">
        <v>99</v>
      </c>
      <c r="C33" s="3"/>
      <c r="D33" s="19"/>
      <c r="E33" s="19"/>
      <c r="F33" s="19"/>
    </row>
    <row r="34" spans="1:6" ht="15.75">
      <c r="A34" s="17" t="s">
        <v>30</v>
      </c>
      <c r="B34" s="3" t="s">
        <v>100</v>
      </c>
      <c r="C34" s="3"/>
      <c r="D34" s="19"/>
      <c r="E34" s="19"/>
      <c r="F34" s="19"/>
    </row>
    <row r="35" spans="1:6" ht="15.75">
      <c r="A35" s="17" t="s">
        <v>31</v>
      </c>
      <c r="B35" s="3" t="s">
        <v>101</v>
      </c>
      <c r="C35" s="3"/>
      <c r="D35" s="19"/>
      <c r="E35" s="19"/>
      <c r="F35" s="19"/>
    </row>
    <row r="36" spans="1:6" ht="15.75">
      <c r="A36" s="17" t="s">
        <v>32</v>
      </c>
      <c r="B36" s="3" t="s">
        <v>63</v>
      </c>
      <c r="C36" s="3"/>
      <c r="D36" s="19"/>
      <c r="E36" s="19"/>
      <c r="F36" s="19"/>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B5F5-C52F-42B2-8A42-102471E80D6F}">
  <sheetPr codeName="Arkusz14">
    <tabColor theme="8" tint="0.7999799847602844"/>
  </sheetPr>
  <dimension ref="A1:Q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6" customWidth="1"/>
    <col min="15" max="15" width="4.7109375" style="3" customWidth="1"/>
    <col min="16" max="16" width="5.7109375" style="3" customWidth="1"/>
    <col min="17" max="17" width="159.421875" style="3" bestFit="1" customWidth="1"/>
    <col min="18" max="16384" width="9.140625" style="3" customWidth="1"/>
  </cols>
  <sheetData>
    <row r="1" spans="1:15" ht="15">
      <c r="A1" s="6"/>
      <c r="B1" s="6"/>
      <c r="C1" s="6"/>
      <c r="D1" s="6"/>
      <c r="E1" s="6"/>
      <c r="F1" s="6"/>
      <c r="G1" s="6"/>
      <c r="H1" s="6"/>
      <c r="I1" s="6"/>
      <c r="J1" s="6"/>
      <c r="K1" s="6"/>
      <c r="L1" s="6"/>
      <c r="M1" s="6"/>
      <c r="O1" s="6"/>
    </row>
    <row r="2" spans="1:15" ht="18">
      <c r="A2" s="14" t="s">
        <v>182</v>
      </c>
      <c r="B2" s="6"/>
      <c r="C2" s="6"/>
      <c r="D2" s="6"/>
      <c r="E2" s="6"/>
      <c r="F2" s="6"/>
      <c r="G2" s="6"/>
      <c r="H2" s="6"/>
      <c r="I2" s="6"/>
      <c r="J2" s="6"/>
      <c r="K2" s="6"/>
      <c r="L2" s="6"/>
      <c r="M2" s="6"/>
      <c r="O2" s="6"/>
    </row>
    <row r="3" spans="1:15" ht="15">
      <c r="A3" s="6"/>
      <c r="B3" s="6"/>
      <c r="C3" s="6"/>
      <c r="D3" s="6"/>
      <c r="E3" s="6"/>
      <c r="F3" s="6"/>
      <c r="G3" s="6"/>
      <c r="H3" s="6"/>
      <c r="I3" s="6"/>
      <c r="J3" s="6"/>
      <c r="K3" s="6"/>
      <c r="L3" s="6"/>
      <c r="M3" s="6"/>
      <c r="O3" s="6"/>
    </row>
    <row r="4" spans="1:15" ht="23.25" customHeight="1">
      <c r="A4" s="7"/>
      <c r="B4" s="33"/>
      <c r="C4" s="6"/>
      <c r="D4" s="66" t="s">
        <v>141</v>
      </c>
      <c r="E4" s="66"/>
      <c r="F4" s="66"/>
      <c r="G4" s="66"/>
      <c r="H4" s="66"/>
      <c r="I4" s="66"/>
      <c r="J4" s="66"/>
      <c r="K4" s="38"/>
      <c r="L4" s="38"/>
      <c r="M4" s="38"/>
      <c r="N4" s="15"/>
      <c r="O4" s="6"/>
    </row>
    <row r="5" spans="1:15" ht="15">
      <c r="A5" s="7"/>
      <c r="B5" s="6"/>
      <c r="C5" s="6"/>
      <c r="D5" s="66"/>
      <c r="E5" s="66"/>
      <c r="F5" s="66"/>
      <c r="G5" s="66"/>
      <c r="H5" s="66"/>
      <c r="I5" s="66"/>
      <c r="J5" s="66"/>
      <c r="K5" s="38"/>
      <c r="L5" s="38"/>
      <c r="M5" s="38"/>
      <c r="N5" s="15"/>
      <c r="O5" s="6"/>
    </row>
    <row r="6" spans="1:15" ht="15">
      <c r="A6" s="7"/>
      <c r="B6" s="6"/>
      <c r="C6" s="6"/>
      <c r="D6" s="66"/>
      <c r="E6" s="66"/>
      <c r="F6" s="66"/>
      <c r="G6" s="66"/>
      <c r="H6" s="66"/>
      <c r="I6" s="66"/>
      <c r="J6" s="66"/>
      <c r="K6" s="38"/>
      <c r="L6" s="38"/>
      <c r="M6" s="38"/>
      <c r="N6" s="15"/>
      <c r="O6" s="6"/>
    </row>
    <row r="7" spans="1:17" ht="26.25" customHeight="1">
      <c r="A7" s="32" t="s">
        <v>24</v>
      </c>
      <c r="B7" s="6"/>
      <c r="C7" s="6"/>
      <c r="D7" s="6"/>
      <c r="E7" s="6"/>
      <c r="F7" s="6"/>
      <c r="G7" s="6"/>
      <c r="H7" s="6"/>
      <c r="I7" s="6"/>
      <c r="J7" s="6"/>
      <c r="K7" s="6"/>
      <c r="L7" s="6"/>
      <c r="M7" s="6"/>
      <c r="P7" s="67"/>
      <c r="Q7" s="67"/>
    </row>
    <row r="8" spans="1:17" ht="15.75">
      <c r="A8" s="35" t="s">
        <v>76</v>
      </c>
      <c r="B8" s="6"/>
      <c r="C8" s="6"/>
      <c r="D8" s="6"/>
      <c r="E8" s="6"/>
      <c r="F8" s="6"/>
      <c r="G8" s="6"/>
      <c r="H8" s="6"/>
      <c r="I8" s="6"/>
      <c r="J8" s="6"/>
      <c r="K8" s="6"/>
      <c r="L8" s="6"/>
      <c r="M8" s="6"/>
      <c r="P8" s="68" t="s">
        <v>26</v>
      </c>
      <c r="Q8" s="68"/>
    </row>
    <row r="9" spans="1:17" ht="24">
      <c r="A9" s="29" t="s">
        <v>23</v>
      </c>
      <c r="B9" s="30" t="s">
        <v>0</v>
      </c>
      <c r="C9" s="30" t="s">
        <v>1</v>
      </c>
      <c r="D9" s="30" t="s">
        <v>2</v>
      </c>
      <c r="E9" s="30" t="s">
        <v>3</v>
      </c>
      <c r="F9" s="30" t="s">
        <v>4</v>
      </c>
      <c r="G9" s="30" t="s">
        <v>5</v>
      </c>
      <c r="H9" s="30" t="s">
        <v>6</v>
      </c>
      <c r="I9" s="30" t="s">
        <v>7</v>
      </c>
      <c r="J9" s="31" t="s">
        <v>8</v>
      </c>
      <c r="K9" s="30" t="s">
        <v>29</v>
      </c>
      <c r="L9" s="31" t="s">
        <v>30</v>
      </c>
      <c r="M9" s="30" t="s">
        <v>31</v>
      </c>
      <c r="N9" s="10"/>
      <c r="P9" s="8" t="s">
        <v>0</v>
      </c>
      <c r="Q9" s="3" t="s">
        <v>102</v>
      </c>
    </row>
    <row r="10" spans="1:17" ht="15.75">
      <c r="A10" s="5">
        <v>1</v>
      </c>
      <c r="P10" s="8" t="s">
        <v>1</v>
      </c>
      <c r="Q10" s="3" t="s">
        <v>103</v>
      </c>
    </row>
    <row r="11" spans="1:17" ht="15.75">
      <c r="A11" s="5">
        <v>2</v>
      </c>
      <c r="P11" s="8" t="s">
        <v>2</v>
      </c>
      <c r="Q11" s="3" t="s">
        <v>104</v>
      </c>
    </row>
    <row r="12" spans="1:17" ht="15.75">
      <c r="A12" s="5">
        <v>3</v>
      </c>
      <c r="P12" s="8" t="s">
        <v>3</v>
      </c>
      <c r="Q12" s="3" t="s">
        <v>105</v>
      </c>
    </row>
    <row r="13" spans="1:17" ht="15.75">
      <c r="A13" s="5">
        <v>4</v>
      </c>
      <c r="P13" s="8" t="s">
        <v>4</v>
      </c>
      <c r="Q13" s="3" t="s">
        <v>106</v>
      </c>
    </row>
    <row r="14" spans="1:17" ht="15.75">
      <c r="A14" s="5">
        <v>5</v>
      </c>
      <c r="P14" s="8" t="s">
        <v>5</v>
      </c>
      <c r="Q14" s="3" t="s">
        <v>107</v>
      </c>
    </row>
    <row r="15" spans="1:17" ht="15.75">
      <c r="A15" s="5">
        <v>6</v>
      </c>
      <c r="P15" s="8" t="s">
        <v>6</v>
      </c>
      <c r="Q15" s="3" t="s">
        <v>108</v>
      </c>
    </row>
    <row r="16" spans="1:17" ht="15.75">
      <c r="A16" s="5">
        <v>7</v>
      </c>
      <c r="P16" s="8" t="s">
        <v>7</v>
      </c>
      <c r="Q16" s="3" t="s">
        <v>109</v>
      </c>
    </row>
    <row r="17" spans="1:17" ht="15.75">
      <c r="A17" s="5">
        <v>8</v>
      </c>
      <c r="P17" s="8" t="s">
        <v>8</v>
      </c>
      <c r="Q17" s="3" t="s">
        <v>110</v>
      </c>
    </row>
    <row r="18" spans="1:17" ht="15.75">
      <c r="A18" s="5">
        <v>9</v>
      </c>
      <c r="P18" s="8" t="s">
        <v>29</v>
      </c>
      <c r="Q18" s="3" t="s">
        <v>111</v>
      </c>
    </row>
    <row r="19" spans="1:17" ht="15.75">
      <c r="A19" s="5">
        <v>10</v>
      </c>
      <c r="P19" s="8" t="s">
        <v>30</v>
      </c>
      <c r="Q19" s="3" t="s">
        <v>112</v>
      </c>
    </row>
    <row r="20" spans="1:17" ht="15.75">
      <c r="A20" s="5">
        <v>11</v>
      </c>
      <c r="P20" s="8" t="s">
        <v>31</v>
      </c>
      <c r="Q20" s="3" t="s">
        <v>45</v>
      </c>
    </row>
    <row r="21" spans="1:16" ht="15.75">
      <c r="A21" s="5">
        <v>12</v>
      </c>
      <c r="P21" s="8"/>
    </row>
    <row r="22" spans="1:16" ht="15.75">
      <c r="A22" s="5">
        <v>13</v>
      </c>
      <c r="P22" s="8"/>
    </row>
    <row r="23" ht="15">
      <c r="A23" s="5">
        <v>14</v>
      </c>
    </row>
    <row r="24" spans="1:16" ht="23.25">
      <c r="A24" s="5">
        <v>15</v>
      </c>
      <c r="P24" s="13" t="s">
        <v>27</v>
      </c>
    </row>
    <row r="25" spans="1:16" ht="15.75">
      <c r="A25" s="5">
        <v>16</v>
      </c>
      <c r="P25" s="13"/>
    </row>
    <row r="26" spans="1:16" ht="15">
      <c r="A26" s="5">
        <v>17</v>
      </c>
      <c r="P26" s="12"/>
    </row>
    <row r="27" spans="1:16" ht="15">
      <c r="A27" s="5">
        <v>18</v>
      </c>
      <c r="P27" s="12"/>
    </row>
    <row r="28" spans="1:16" ht="15">
      <c r="A28" s="5">
        <v>19</v>
      </c>
      <c r="P28" s="11"/>
    </row>
    <row r="29" spans="1:17" ht="27.75">
      <c r="A29" s="5">
        <v>20</v>
      </c>
      <c r="O29" s="69" t="s">
        <v>50</v>
      </c>
      <c r="P29" s="69"/>
      <c r="Q29" s="69"/>
    </row>
    <row r="30" ht="15">
      <c r="A30" s="5">
        <v>21</v>
      </c>
    </row>
    <row r="31" spans="1:17" ht="18">
      <c r="A31" s="5">
        <v>22</v>
      </c>
      <c r="O31" s="21">
        <v>1</v>
      </c>
      <c r="P31" s="16">
        <f>'h7'!Z12</f>
        <v>0</v>
      </c>
      <c r="Q31" s="20">
        <f>'h7'!AA12</f>
        <v>0</v>
      </c>
    </row>
    <row r="32" spans="1:17" ht="18">
      <c r="A32" s="5">
        <v>23</v>
      </c>
      <c r="O32" s="22">
        <v>2</v>
      </c>
      <c r="P32" s="16">
        <f>'h7'!Z13</f>
        <v>0</v>
      </c>
      <c r="Q32" s="20">
        <f>'h7'!AA13</f>
        <v>0</v>
      </c>
    </row>
    <row r="33" spans="1:17" ht="18">
      <c r="A33" s="5">
        <v>24</v>
      </c>
      <c r="O33" s="23">
        <v>3</v>
      </c>
      <c r="P33" s="16">
        <f>'h7'!Z14</f>
        <v>0</v>
      </c>
      <c r="Q33" s="20">
        <f>'h7'!AA14</f>
        <v>0</v>
      </c>
    </row>
    <row r="34" spans="1:17" ht="18">
      <c r="A34" s="5">
        <v>25</v>
      </c>
      <c r="O34" s="24">
        <v>4</v>
      </c>
      <c r="P34" s="16">
        <f>'h7'!Z15</f>
        <v>0</v>
      </c>
      <c r="Q34" s="20">
        <f>'h7'!AA15</f>
        <v>0</v>
      </c>
    </row>
    <row r="35" spans="1:17" ht="18">
      <c r="A35" s="5">
        <v>26</v>
      </c>
      <c r="O35" s="25">
        <v>5</v>
      </c>
      <c r="P35" s="16">
        <f>'h7'!Z16</f>
        <v>0</v>
      </c>
      <c r="Q35" s="20">
        <f>'h7'!AA16</f>
        <v>0</v>
      </c>
    </row>
    <row r="36" spans="1:16" ht="15">
      <c r="A36" s="5">
        <v>27</v>
      </c>
      <c r="O36" s="4"/>
      <c r="P36" s="4"/>
    </row>
    <row r="37" spans="1:16" ht="15">
      <c r="A37" s="5">
        <v>28</v>
      </c>
      <c r="O37" s="4"/>
      <c r="P37" s="4"/>
    </row>
    <row r="38" spans="1:16" ht="15">
      <c r="A38" s="5">
        <v>29</v>
      </c>
      <c r="O38" s="4"/>
      <c r="P38" s="4"/>
    </row>
    <row r="39" spans="1:16" ht="15">
      <c r="A39" s="5">
        <v>30</v>
      </c>
      <c r="O39" s="4"/>
      <c r="P39" s="4"/>
    </row>
    <row r="40" spans="1:16" ht="15">
      <c r="A40" s="5">
        <v>31</v>
      </c>
      <c r="O40" s="4"/>
      <c r="P40" s="4"/>
    </row>
    <row r="41" spans="1:16" ht="15">
      <c r="A41" s="5">
        <v>32</v>
      </c>
      <c r="O41" s="4"/>
      <c r="P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P7:Q7"/>
    <mergeCell ref="P8:Q8"/>
    <mergeCell ref="O29:Q29"/>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22C0-CBD0-4FED-A5DA-443E6398B137}">
  <sheetPr codeName="Arkusz15"/>
  <dimension ref="A1:AA36"/>
  <sheetViews>
    <sheetView workbookViewId="0" topLeftCell="A1">
      <selection activeCell="B13" sqref="B13:M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3" ht="15">
      <c r="B2" t="str">
        <f>Hierarchia_7!B9</f>
        <v>p1</v>
      </c>
      <c r="C2" t="str">
        <f>Hierarchia_6!C9</f>
        <v>p2</v>
      </c>
      <c r="D2" t="str">
        <f>Hierarchia_6!D9</f>
        <v>p3</v>
      </c>
      <c r="E2" t="str">
        <f>Hierarchia_6!E9</f>
        <v>p4</v>
      </c>
      <c r="F2" t="str">
        <f>Hierarchia_6!F9</f>
        <v>p5</v>
      </c>
      <c r="G2" t="str">
        <f>Hierarchia_6!G9</f>
        <v>p6</v>
      </c>
      <c r="H2" t="str">
        <f>Hierarchia_6!H9</f>
        <v>p7</v>
      </c>
      <c r="I2" t="str">
        <f>Hierarchia_6!I9</f>
        <v>p8</v>
      </c>
      <c r="J2" t="str">
        <f>Hierarchia_6!J9</f>
        <v>p9</v>
      </c>
      <c r="K2" t="str">
        <f>Hierarchia_6!K9</f>
        <v>p10</v>
      </c>
      <c r="L2" t="str">
        <f>Hierarchia_6!L9</f>
        <v>p11</v>
      </c>
      <c r="M2" t="str">
        <f>Hierarchia_6!M9</f>
        <v>p12</v>
      </c>
    </row>
    <row r="3" spans="1:14" ht="15">
      <c r="A3">
        <v>1</v>
      </c>
      <c r="B3" s="19">
        <f>COUNTIF(Hierarchia_7!B10:B5000,1)</f>
        <v>0</v>
      </c>
      <c r="C3" s="19">
        <f>COUNTIF(Hierarchia_7!C10:C5000,1)</f>
        <v>0</v>
      </c>
      <c r="D3" s="19">
        <f>COUNTIF(Hierarchia_7!D10:D5000,1)</f>
        <v>0</v>
      </c>
      <c r="E3" s="19">
        <f>COUNTIF(Hierarchia_7!E10:E5000,1)</f>
        <v>0</v>
      </c>
      <c r="F3" s="19">
        <f>COUNTIF(Hierarchia_7!F10:F5000,1)</f>
        <v>0</v>
      </c>
      <c r="G3" s="19">
        <f>COUNTIF(Hierarchia_7!G10:G5000,1)</f>
        <v>0</v>
      </c>
      <c r="H3" s="19">
        <f>COUNTIF(Hierarchia_7!H10:H5000,1)</f>
        <v>0</v>
      </c>
      <c r="I3" s="19">
        <f>COUNTIF(Hierarchia_7!I10:I5000,1)</f>
        <v>0</v>
      </c>
      <c r="J3" s="19">
        <f>COUNTIF(Hierarchia_7!J10:J5000,1)</f>
        <v>0</v>
      </c>
      <c r="K3" s="19">
        <f>COUNTIF(Hierarchia_7!K10:K5000,1)</f>
        <v>0</v>
      </c>
      <c r="L3" s="19">
        <f>COUNTIF(Hierarchia_7!L10:L5000,1)</f>
        <v>0</v>
      </c>
      <c r="M3" s="19">
        <f>COUNTIF(Hierarchia_7!M10:M5000,1)</f>
        <v>0</v>
      </c>
      <c r="N3" s="19"/>
    </row>
    <row r="4" spans="1:14" ht="15">
      <c r="A4">
        <v>2</v>
      </c>
      <c r="B4" s="19">
        <f>COUNTIF(Hierarchia_7!B10:B5000,2)</f>
        <v>0</v>
      </c>
      <c r="C4" s="19">
        <f>COUNTIF(Hierarchia_7!C10:C5000,2)</f>
        <v>0</v>
      </c>
      <c r="D4" s="19">
        <f>COUNTIF(Hierarchia_7!D10:D5000,2)</f>
        <v>0</v>
      </c>
      <c r="E4" s="19">
        <f>COUNTIF(Hierarchia_7!E10:E5000,2)</f>
        <v>0</v>
      </c>
      <c r="F4" s="19">
        <f>COUNTIF(Hierarchia_7!F10:F5000,2)</f>
        <v>0</v>
      </c>
      <c r="G4" s="19">
        <f>COUNTIF(Hierarchia_7!G10:G5000,2)</f>
        <v>0</v>
      </c>
      <c r="H4" s="19">
        <f>COUNTIF(Hierarchia_7!H10:H5000,2)</f>
        <v>0</v>
      </c>
      <c r="I4" s="19">
        <f>COUNTIF(Hierarchia_7!I10:I5000,2)</f>
        <v>0</v>
      </c>
      <c r="J4" s="19">
        <f>COUNTIF(Hierarchia_7!J10:J5000,2)</f>
        <v>0</v>
      </c>
      <c r="K4" s="19">
        <f>COUNTIF(Hierarchia_7!K10:K5000,2)</f>
        <v>0</v>
      </c>
      <c r="L4" s="19">
        <f>COUNTIF(Hierarchia_7!L10:L5000,2)</f>
        <v>0</v>
      </c>
      <c r="M4" s="19">
        <f>COUNTIF(Hierarchia_7!M10:M5000,2)</f>
        <v>0</v>
      </c>
      <c r="N4" s="19"/>
    </row>
    <row r="5" spans="1:14" ht="15">
      <c r="A5">
        <v>3</v>
      </c>
      <c r="B5" s="19">
        <f>COUNTIF(Hierarchia_7!B10:B5000,3)</f>
        <v>0</v>
      </c>
      <c r="C5" s="19">
        <f>COUNTIF(Hierarchia_7!C10:C5000,3)</f>
        <v>0</v>
      </c>
      <c r="D5" s="19">
        <f>COUNTIF(Hierarchia_7!D10:D5000,3)</f>
        <v>0</v>
      </c>
      <c r="E5" s="19">
        <f>COUNTIF(Hierarchia_7!E10:E5000,3)</f>
        <v>0</v>
      </c>
      <c r="F5" s="19">
        <f>COUNTIF(Hierarchia_7!F10:F5000,3)</f>
        <v>0</v>
      </c>
      <c r="G5" s="19">
        <f>COUNTIF(Hierarchia_7!G10:G5000,3)</f>
        <v>0</v>
      </c>
      <c r="H5" s="19">
        <f>COUNTIF(Hierarchia_7!H10:H5000,3)</f>
        <v>0</v>
      </c>
      <c r="I5" s="19">
        <f>COUNTIF(Hierarchia_7!I10:I5000,3)</f>
        <v>0</v>
      </c>
      <c r="J5" s="19">
        <f>COUNTIF(Hierarchia_7!J10:J5000,3)</f>
        <v>0</v>
      </c>
      <c r="K5" s="19">
        <f>COUNTIF(Hierarchia_7!K10:K5000,3)</f>
        <v>0</v>
      </c>
      <c r="L5" s="19">
        <f>COUNTIF(Hierarchia_7!L10:L5000,3)</f>
        <v>0</v>
      </c>
      <c r="M5" s="19">
        <f>COUNTIF(Hierarchia_7!M10:M5000,3)</f>
        <v>0</v>
      </c>
      <c r="N5" s="19"/>
    </row>
    <row r="6" spans="1:14" ht="15">
      <c r="A6">
        <v>4</v>
      </c>
      <c r="B6" s="19">
        <f>COUNTIF(Hierarchia_7!B10:B5000,4)</f>
        <v>0</v>
      </c>
      <c r="C6" s="19">
        <f>COUNTIF(Hierarchia_7!C10:C5000,4)</f>
        <v>0</v>
      </c>
      <c r="D6" s="19">
        <f>COUNTIF(Hierarchia_7!D10:D5000,4)</f>
        <v>0</v>
      </c>
      <c r="E6" s="19">
        <f>COUNTIF(Hierarchia_7!E10:E5000,4)</f>
        <v>0</v>
      </c>
      <c r="F6" s="19">
        <f>COUNTIF(Hierarchia_7!F10:F5000,4)</f>
        <v>0</v>
      </c>
      <c r="G6" s="19">
        <f>COUNTIF(Hierarchia_7!G10:G5000,4)</f>
        <v>0</v>
      </c>
      <c r="H6" s="19">
        <f>COUNTIF(Hierarchia_7!H10:H5000,4)</f>
        <v>0</v>
      </c>
      <c r="I6" s="19">
        <f>COUNTIF(Hierarchia_7!I10:I5000,4)</f>
        <v>0</v>
      </c>
      <c r="J6" s="19">
        <f>COUNTIF(Hierarchia_7!J10:J5000,4)</f>
        <v>0</v>
      </c>
      <c r="K6" s="19">
        <f>COUNTIF(Hierarchia_7!K10:K5000,4)</f>
        <v>0</v>
      </c>
      <c r="L6" s="19">
        <f>COUNTIF(Hierarchia_7!L10:L5000,4)</f>
        <v>0</v>
      </c>
      <c r="M6" s="19">
        <f>COUNTIF(Hierarchia_7!M10:M5000,4)</f>
        <v>0</v>
      </c>
      <c r="N6" s="19"/>
    </row>
    <row r="7" spans="1:14" ht="15">
      <c r="A7">
        <v>5</v>
      </c>
      <c r="B7" s="19">
        <f>COUNTIF(Hierarchia_7!B10:B5000,5)</f>
        <v>0</v>
      </c>
      <c r="C7" s="19">
        <f>COUNTIF(Hierarchia_7!C10:C5000,5)</f>
        <v>0</v>
      </c>
      <c r="D7" s="19">
        <f>COUNTIF(Hierarchia_7!D10:D5000,5)</f>
        <v>0</v>
      </c>
      <c r="E7" s="19">
        <f>COUNTIF(Hierarchia_7!E10:E5000,5)</f>
        <v>0</v>
      </c>
      <c r="F7" s="19">
        <f>COUNTIF(Hierarchia_7!F10:F5000,5)</f>
        <v>0</v>
      </c>
      <c r="G7" s="19">
        <f>COUNTIF(Hierarchia_7!G10:G5000,5)</f>
        <v>0</v>
      </c>
      <c r="H7" s="19">
        <f>COUNTIF(Hierarchia_7!H10:H5000,5)</f>
        <v>0</v>
      </c>
      <c r="I7" s="19">
        <f>COUNTIF(Hierarchia_7!I10:I5000,5)</f>
        <v>0</v>
      </c>
      <c r="J7" s="19">
        <f>COUNTIF(Hierarchia_7!J10:J5000,5)</f>
        <v>0</v>
      </c>
      <c r="K7" s="19">
        <f>COUNTIF(Hierarchia_7!K10:K5000,5)</f>
        <v>0</v>
      </c>
      <c r="L7" s="19">
        <f>COUNTIF(Hierarchia_7!L10:L5000,5)</f>
        <v>0</v>
      </c>
      <c r="M7" s="19">
        <f>COUNTIF(Hierarchia_7!M10:M5000,5)</f>
        <v>0</v>
      </c>
      <c r="N7" s="19"/>
    </row>
    <row r="8" spans="1:14" ht="15">
      <c r="A8">
        <v>6</v>
      </c>
      <c r="B8" s="19">
        <f>Hierarchia_7!$B$4-SUM('h7'!B3:B7)</f>
        <v>0</v>
      </c>
      <c r="C8" s="19">
        <f>Hierarchia_7!$B$4-SUM('h7'!C3:C7)</f>
        <v>0</v>
      </c>
      <c r="D8" s="19">
        <f>Hierarchia_7!$B$4-SUM('h7'!D3:D7)</f>
        <v>0</v>
      </c>
      <c r="E8" s="19">
        <f>Hierarchia_7!$B$4-SUM('h7'!E3:E7)</f>
        <v>0</v>
      </c>
      <c r="F8" s="19">
        <f>Hierarchia_7!$B$4-SUM('h7'!F3:F7)</f>
        <v>0</v>
      </c>
      <c r="G8" s="19">
        <f>Hierarchia_7!$B$4-SUM('h7'!G3:G7)</f>
        <v>0</v>
      </c>
      <c r="H8" s="19">
        <f>Hierarchia_7!$B$4-SUM('h7'!H3:H7)</f>
        <v>0</v>
      </c>
      <c r="I8" s="19">
        <f>Hierarchia_7!$B$4-SUM('h7'!I3:I7)</f>
        <v>0</v>
      </c>
      <c r="J8" s="19">
        <f>Hierarchia_7!$B$4-SUM('h7'!J3:J7)</f>
        <v>0</v>
      </c>
      <c r="K8" s="19">
        <f>Hierarchia_7!$B$4-SUM('h7'!K3:K7)</f>
        <v>0</v>
      </c>
      <c r="L8" s="19">
        <f>Hierarchia_7!$B$4-SUM('h7'!L3:L7)</f>
        <v>0</v>
      </c>
      <c r="M8" s="19">
        <f>Hierarchia_7!$B$4-SUM('h7'!M3:M7)</f>
        <v>0</v>
      </c>
      <c r="N8" s="19"/>
    </row>
    <row r="10" ht="15">
      <c r="A10" t="s">
        <v>11</v>
      </c>
    </row>
    <row r="11" spans="2:25" ht="15">
      <c r="B11" t="str">
        <f>B2</f>
        <v>p1</v>
      </c>
      <c r="C11" t="str">
        <f aca="true" t="shared" si="0" ref="C11:M12">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U11" t="s">
        <v>89</v>
      </c>
      <c r="V11" s="2" t="s">
        <v>9</v>
      </c>
      <c r="W11" s="2" t="s">
        <v>12</v>
      </c>
      <c r="X11" s="2" t="s">
        <v>10</v>
      </c>
      <c r="Y11" s="2" t="s">
        <v>13</v>
      </c>
    </row>
    <row r="12" spans="1:25" ht="15">
      <c r="A12">
        <v>1</v>
      </c>
      <c r="B12" s="19">
        <f>B3</f>
        <v>0</v>
      </c>
      <c r="C12" s="19">
        <f t="shared" si="0"/>
        <v>0</v>
      </c>
      <c r="D12" s="19">
        <f t="shared" si="0"/>
        <v>0</v>
      </c>
      <c r="E12" s="19">
        <f t="shared" si="0"/>
        <v>0</v>
      </c>
      <c r="F12" s="19">
        <f t="shared" si="0"/>
        <v>0</v>
      </c>
      <c r="G12" s="19">
        <f t="shared" si="0"/>
        <v>0</v>
      </c>
      <c r="H12" s="19">
        <f t="shared" si="0"/>
        <v>0</v>
      </c>
      <c r="I12" s="19">
        <f t="shared" si="0"/>
        <v>0</v>
      </c>
      <c r="J12" s="19">
        <f t="shared" si="0"/>
        <v>0</v>
      </c>
      <c r="K12" s="19">
        <f t="shared" si="0"/>
        <v>0</v>
      </c>
      <c r="L12" s="19">
        <f t="shared" si="0"/>
        <v>0</v>
      </c>
      <c r="M12" s="19">
        <f t="shared" si="0"/>
        <v>0</v>
      </c>
      <c r="N12" s="19"/>
      <c r="U12">
        <f>COUNTIF(B12:M12,"&gt;="&amp;W12)</f>
        <v>12</v>
      </c>
      <c r="V12" s="1">
        <f>STDEVP(B12:M12)</f>
        <v>0</v>
      </c>
      <c r="W12" s="1">
        <f>MAX(B12:M12)-V12</f>
        <v>0</v>
      </c>
      <c r="X12">
        <f>MAX(B18:M18)</f>
        <v>0</v>
      </c>
      <c r="Y12">
        <f>COUNTIF(B18:M18,X12)</f>
        <v>0</v>
      </c>
    </row>
    <row r="13" spans="1:25" ht="15">
      <c r="A13">
        <v>2</v>
      </c>
      <c r="U13">
        <f aca="true" t="shared" si="1" ref="U13:U17">COUNTIF(B13:M13,"&gt;="&amp;W13)</f>
        <v>0</v>
      </c>
      <c r="V13" s="1" t="e">
        <f aca="true" t="shared" si="2" ref="V13:V17">STDEVP(B13:M13)</f>
        <v>#DIV/0!</v>
      </c>
      <c r="W13" s="1" t="e">
        <f aca="true" t="shared" si="3" ref="W13:W17">MAX(B13:M13)-V13</f>
        <v>#DIV/0!</v>
      </c>
      <c r="X13">
        <f aca="true" t="shared" si="4" ref="X13:X16">MAX(B19:M19)</f>
        <v>0</v>
      </c>
      <c r="Y13">
        <f aca="true" t="shared" si="5" ref="Y13:Y16">COUNTIF(B19:M19,X13)</f>
        <v>0</v>
      </c>
    </row>
    <row r="14" spans="1:25" ht="15">
      <c r="A14">
        <v>3</v>
      </c>
      <c r="U14">
        <f t="shared" si="1"/>
        <v>0</v>
      </c>
      <c r="V14" s="1" t="e">
        <f t="shared" si="2"/>
        <v>#DIV/0!</v>
      </c>
      <c r="W14" s="1" t="e">
        <f t="shared" si="3"/>
        <v>#DIV/0!</v>
      </c>
      <c r="X14">
        <f t="shared" si="4"/>
        <v>0</v>
      </c>
      <c r="Y14">
        <f t="shared" si="5"/>
        <v>0</v>
      </c>
    </row>
    <row r="15" spans="1:25" ht="15">
      <c r="A15">
        <v>4</v>
      </c>
      <c r="U15">
        <f t="shared" si="1"/>
        <v>0</v>
      </c>
      <c r="V15" s="1" t="e">
        <f t="shared" si="2"/>
        <v>#DIV/0!</v>
      </c>
      <c r="W15" s="1" t="e">
        <f t="shared" si="3"/>
        <v>#DIV/0!</v>
      </c>
      <c r="X15">
        <f t="shared" si="4"/>
        <v>0</v>
      </c>
      <c r="Y15">
        <f t="shared" si="5"/>
        <v>0</v>
      </c>
    </row>
    <row r="16" spans="1:25" ht="15">
      <c r="A16">
        <v>5</v>
      </c>
      <c r="U16">
        <f t="shared" si="1"/>
        <v>0</v>
      </c>
      <c r="V16" s="1" t="e">
        <f t="shared" si="2"/>
        <v>#DIV/0!</v>
      </c>
      <c r="W16" s="1" t="e">
        <f t="shared" si="3"/>
        <v>#DIV/0!</v>
      </c>
      <c r="X16">
        <f t="shared" si="4"/>
        <v>0</v>
      </c>
      <c r="Y16">
        <f t="shared" si="5"/>
        <v>0</v>
      </c>
    </row>
    <row r="17" spans="1:25" ht="15">
      <c r="A17">
        <v>6</v>
      </c>
      <c r="U17">
        <f t="shared" si="1"/>
        <v>0</v>
      </c>
      <c r="V17" s="1" t="e">
        <f t="shared" si="2"/>
        <v>#DIV/0!</v>
      </c>
      <c r="W17" s="1" t="e">
        <f t="shared" si="3"/>
        <v>#DIV/0!</v>
      </c>
      <c r="X17">
        <f>MAX(B23:M23)</f>
        <v>0</v>
      </c>
      <c r="Y17">
        <f>COUNTIF(B23:M23,X17)</f>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102</v>
      </c>
      <c r="C24" s="3"/>
      <c r="D24" s="19"/>
      <c r="E24" s="19"/>
      <c r="F24" s="19"/>
    </row>
    <row r="25" spans="1:6" ht="15.75">
      <c r="A25" s="17" t="s">
        <v>1</v>
      </c>
      <c r="B25" s="3" t="s">
        <v>103</v>
      </c>
      <c r="C25" s="3"/>
      <c r="D25" s="19"/>
      <c r="E25" s="19"/>
      <c r="F25" s="19"/>
    </row>
    <row r="26" spans="1:6" ht="15.75">
      <c r="A26" s="17" t="s">
        <v>2</v>
      </c>
      <c r="B26" s="3" t="s">
        <v>104</v>
      </c>
      <c r="C26" s="3"/>
      <c r="D26" s="19"/>
      <c r="E26" s="19"/>
      <c r="F26" s="19"/>
    </row>
    <row r="27" spans="1:6" ht="15.75">
      <c r="A27" s="17" t="s">
        <v>3</v>
      </c>
      <c r="B27" s="3" t="s">
        <v>105</v>
      </c>
      <c r="C27" s="3"/>
      <c r="D27" s="19"/>
      <c r="E27" s="19"/>
      <c r="F27" s="19"/>
    </row>
    <row r="28" spans="1:6" ht="15.75">
      <c r="A28" s="17" t="s">
        <v>4</v>
      </c>
      <c r="B28" s="3" t="s">
        <v>106</v>
      </c>
      <c r="C28" s="3"/>
      <c r="D28" s="19"/>
      <c r="E28" s="19"/>
      <c r="F28" s="19"/>
    </row>
    <row r="29" spans="1:6" ht="15.75">
      <c r="A29" s="17" t="s">
        <v>5</v>
      </c>
      <c r="B29" s="3" t="s">
        <v>107</v>
      </c>
      <c r="C29" s="3"/>
      <c r="D29" s="19"/>
      <c r="E29" s="19"/>
      <c r="F29" s="19"/>
    </row>
    <row r="30" spans="1:6" ht="15.75">
      <c r="A30" s="17" t="s">
        <v>6</v>
      </c>
      <c r="B30" s="3" t="s">
        <v>108</v>
      </c>
      <c r="C30" s="3"/>
      <c r="D30" s="19"/>
      <c r="E30" s="19"/>
      <c r="F30" s="19"/>
    </row>
    <row r="31" spans="1:6" ht="15.75">
      <c r="A31" s="17" t="s">
        <v>7</v>
      </c>
      <c r="B31" s="3" t="s">
        <v>109</v>
      </c>
      <c r="C31" s="3"/>
      <c r="D31" s="19"/>
      <c r="E31" s="19"/>
      <c r="F31" s="19"/>
    </row>
    <row r="32" spans="1:6" ht="15.75">
      <c r="A32" s="17" t="s">
        <v>8</v>
      </c>
      <c r="B32" s="3" t="s">
        <v>110</v>
      </c>
      <c r="C32" s="3"/>
      <c r="D32" s="19"/>
      <c r="E32" s="19"/>
      <c r="F32" s="19"/>
    </row>
    <row r="33" spans="1:6" ht="15.75">
      <c r="A33" s="17" t="s">
        <v>29</v>
      </c>
      <c r="B33" s="3" t="s">
        <v>111</v>
      </c>
      <c r="C33" s="3"/>
      <c r="D33" s="19"/>
      <c r="E33" s="19"/>
      <c r="F33" s="19"/>
    </row>
    <row r="34" spans="1:6" ht="15.75">
      <c r="A34" s="17" t="s">
        <v>30</v>
      </c>
      <c r="B34" s="3" t="s">
        <v>112</v>
      </c>
      <c r="C34" s="3"/>
      <c r="D34" s="19"/>
      <c r="E34" s="19"/>
      <c r="F34" s="19"/>
    </row>
    <row r="35" spans="1:6" ht="15.75">
      <c r="A35" s="17" t="s">
        <v>31</v>
      </c>
      <c r="B35" s="3" t="s">
        <v>45</v>
      </c>
      <c r="C35" s="3"/>
      <c r="D35" s="19"/>
      <c r="E35" s="19"/>
      <c r="F35" s="19"/>
    </row>
    <row r="36" spans="1:6" ht="15.75">
      <c r="A36" s="17"/>
      <c r="B36" s="3"/>
      <c r="C36" s="3"/>
      <c r="D36" s="19"/>
      <c r="E36" s="19"/>
      <c r="F36" s="19"/>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B847-BE76-4B42-9A1E-371C30E21551}">
  <sheetPr codeName="Arkusz16">
    <tabColor theme="8" tint="0.5999900102615356"/>
  </sheetPr>
  <dimension ref="A1:W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9" width="9.140625" style="5" customWidth="1"/>
    <col min="20" max="20" width="9.140625" style="6" customWidth="1"/>
    <col min="21" max="21" width="4.7109375" style="3" customWidth="1"/>
    <col min="22" max="22" width="5.7109375" style="3" customWidth="1"/>
    <col min="23" max="23" width="159.421875" style="3" bestFit="1" customWidth="1"/>
    <col min="24" max="16384" width="9.140625" style="3" customWidth="1"/>
  </cols>
  <sheetData>
    <row r="1" spans="1:21" ht="15">
      <c r="A1" s="6"/>
      <c r="B1" s="6"/>
      <c r="C1" s="6"/>
      <c r="D1" s="6"/>
      <c r="E1" s="6"/>
      <c r="F1" s="6"/>
      <c r="G1" s="6"/>
      <c r="H1" s="6"/>
      <c r="I1" s="6"/>
      <c r="J1" s="6"/>
      <c r="K1" s="6"/>
      <c r="L1" s="6"/>
      <c r="M1" s="6"/>
      <c r="N1" s="6"/>
      <c r="O1" s="6"/>
      <c r="P1" s="6"/>
      <c r="Q1" s="6"/>
      <c r="R1" s="6"/>
      <c r="S1" s="6"/>
      <c r="U1" s="6"/>
    </row>
    <row r="2" spans="1:21" ht="18">
      <c r="A2" s="14" t="s">
        <v>114</v>
      </c>
      <c r="B2" s="6"/>
      <c r="C2" s="6"/>
      <c r="D2" s="6"/>
      <c r="E2" s="6"/>
      <c r="F2" s="6"/>
      <c r="G2" s="6"/>
      <c r="H2" s="6"/>
      <c r="I2" s="6"/>
      <c r="J2" s="6"/>
      <c r="K2" s="6"/>
      <c r="L2" s="6"/>
      <c r="M2" s="6"/>
      <c r="N2" s="6"/>
      <c r="O2" s="6"/>
      <c r="P2" s="6"/>
      <c r="Q2" s="6"/>
      <c r="R2" s="6"/>
      <c r="S2" s="6"/>
      <c r="U2" s="6"/>
    </row>
    <row r="3" spans="1:21" ht="15">
      <c r="A3" s="6"/>
      <c r="B3" s="6"/>
      <c r="C3" s="6"/>
      <c r="D3" s="6"/>
      <c r="E3" s="6"/>
      <c r="F3" s="6"/>
      <c r="G3" s="6"/>
      <c r="H3" s="6"/>
      <c r="I3" s="6"/>
      <c r="J3" s="6"/>
      <c r="K3" s="6"/>
      <c r="L3" s="6"/>
      <c r="M3" s="6"/>
      <c r="N3" s="6"/>
      <c r="O3" s="6"/>
      <c r="P3" s="6"/>
      <c r="Q3" s="6"/>
      <c r="R3" s="6"/>
      <c r="S3" s="6"/>
      <c r="U3" s="6"/>
    </row>
    <row r="4" spans="1:21" ht="23.25" customHeight="1">
      <c r="A4" s="7"/>
      <c r="B4" s="33"/>
      <c r="C4" s="6"/>
      <c r="D4" s="66" t="s">
        <v>115</v>
      </c>
      <c r="E4" s="66"/>
      <c r="F4" s="66"/>
      <c r="G4" s="66"/>
      <c r="H4" s="66"/>
      <c r="I4" s="66"/>
      <c r="J4" s="66"/>
      <c r="K4" s="38"/>
      <c r="L4" s="38"/>
      <c r="M4" s="38"/>
      <c r="N4" s="38"/>
      <c r="O4" s="38"/>
      <c r="P4" s="38"/>
      <c r="Q4" s="38"/>
      <c r="R4" s="38"/>
      <c r="S4" s="38"/>
      <c r="T4" s="15"/>
      <c r="U4" s="6"/>
    </row>
    <row r="5" spans="1:21" ht="15">
      <c r="A5" s="7"/>
      <c r="B5" s="6"/>
      <c r="C5" s="6"/>
      <c r="D5" s="66"/>
      <c r="E5" s="66"/>
      <c r="F5" s="66"/>
      <c r="G5" s="66"/>
      <c r="H5" s="66"/>
      <c r="I5" s="66"/>
      <c r="J5" s="66"/>
      <c r="K5" s="38"/>
      <c r="L5" s="38"/>
      <c r="M5" s="38"/>
      <c r="N5" s="38"/>
      <c r="O5" s="38"/>
      <c r="P5" s="38"/>
      <c r="Q5" s="38"/>
      <c r="R5" s="38"/>
      <c r="S5" s="38"/>
      <c r="T5" s="15"/>
      <c r="U5" s="6"/>
    </row>
    <row r="6" spans="1:21" ht="15">
      <c r="A6" s="7"/>
      <c r="B6" s="6"/>
      <c r="C6" s="6"/>
      <c r="D6" s="66"/>
      <c r="E6" s="66"/>
      <c r="F6" s="66"/>
      <c r="G6" s="66"/>
      <c r="H6" s="66"/>
      <c r="I6" s="66"/>
      <c r="J6" s="66"/>
      <c r="K6" s="38"/>
      <c r="L6" s="38"/>
      <c r="M6" s="38"/>
      <c r="N6" s="38"/>
      <c r="O6" s="38"/>
      <c r="P6" s="38"/>
      <c r="Q6" s="38"/>
      <c r="R6" s="38"/>
      <c r="S6" s="38"/>
      <c r="T6" s="15"/>
      <c r="U6" s="6"/>
    </row>
    <row r="7" spans="1:23" ht="26.25" customHeight="1">
      <c r="A7" s="32" t="s">
        <v>24</v>
      </c>
      <c r="B7" s="6"/>
      <c r="C7" s="6"/>
      <c r="D7" s="6"/>
      <c r="E7" s="6"/>
      <c r="F7" s="6"/>
      <c r="G7" s="6"/>
      <c r="H7" s="6"/>
      <c r="I7" s="6"/>
      <c r="J7" s="6"/>
      <c r="K7" s="6"/>
      <c r="L7" s="6"/>
      <c r="M7" s="6"/>
      <c r="N7" s="6"/>
      <c r="O7" s="6"/>
      <c r="P7" s="6"/>
      <c r="Q7" s="6"/>
      <c r="R7" s="6"/>
      <c r="S7" s="6"/>
      <c r="V7" s="67"/>
      <c r="W7" s="67"/>
    </row>
    <row r="8" spans="1:23" ht="15.75">
      <c r="A8" s="35" t="s">
        <v>46</v>
      </c>
      <c r="B8" s="6"/>
      <c r="C8" s="6"/>
      <c r="D8" s="6"/>
      <c r="E8" s="6"/>
      <c r="F8" s="6"/>
      <c r="G8" s="6"/>
      <c r="H8" s="6"/>
      <c r="I8" s="6"/>
      <c r="J8" s="6"/>
      <c r="K8" s="6"/>
      <c r="L8" s="6"/>
      <c r="M8" s="6"/>
      <c r="N8" s="6"/>
      <c r="O8" s="6"/>
      <c r="P8" s="6"/>
      <c r="Q8" s="6"/>
      <c r="R8" s="6"/>
      <c r="S8" s="6"/>
      <c r="V8" s="68" t="s">
        <v>26</v>
      </c>
      <c r="W8" s="68"/>
    </row>
    <row r="9" spans="1:23"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30" t="s">
        <v>118</v>
      </c>
      <c r="R9" s="30" t="s">
        <v>119</v>
      </c>
      <c r="S9" s="30" t="s">
        <v>120</v>
      </c>
      <c r="T9" s="10"/>
      <c r="V9" s="8" t="s">
        <v>0</v>
      </c>
      <c r="W9" s="3" t="s">
        <v>121</v>
      </c>
    </row>
    <row r="10" spans="1:23" ht="15.75">
      <c r="A10" s="5">
        <v>1</v>
      </c>
      <c r="V10" s="8" t="s">
        <v>1</v>
      </c>
      <c r="W10" s="3" t="s">
        <v>122</v>
      </c>
    </row>
    <row r="11" spans="1:23" ht="15.75">
      <c r="A11" s="5">
        <v>2</v>
      </c>
      <c r="V11" s="8" t="s">
        <v>2</v>
      </c>
      <c r="W11" s="3" t="s">
        <v>123</v>
      </c>
    </row>
    <row r="12" spans="1:23" ht="15.75">
      <c r="A12" s="5">
        <v>3</v>
      </c>
      <c r="V12" s="8" t="s">
        <v>3</v>
      </c>
      <c r="W12" s="3" t="s">
        <v>124</v>
      </c>
    </row>
    <row r="13" spans="1:23" ht="15.75">
      <c r="A13" s="5">
        <v>4</v>
      </c>
      <c r="V13" s="8" t="s">
        <v>4</v>
      </c>
      <c r="W13" s="3" t="s">
        <v>125</v>
      </c>
    </row>
    <row r="14" spans="1:23" ht="15.75">
      <c r="A14" s="5">
        <v>5</v>
      </c>
      <c r="V14" s="8" t="s">
        <v>5</v>
      </c>
      <c r="W14" s="3" t="s">
        <v>126</v>
      </c>
    </row>
    <row r="15" spans="1:23" ht="15.75">
      <c r="A15" s="5">
        <v>6</v>
      </c>
      <c r="V15" s="8" t="s">
        <v>6</v>
      </c>
      <c r="W15" s="3" t="s">
        <v>127</v>
      </c>
    </row>
    <row r="16" spans="1:23" ht="15.75">
      <c r="A16" s="5">
        <v>7</v>
      </c>
      <c r="V16" s="8" t="s">
        <v>7</v>
      </c>
      <c r="W16" s="3" t="s">
        <v>128</v>
      </c>
    </row>
    <row r="17" spans="1:23" ht="15.75">
      <c r="A17" s="5">
        <v>8</v>
      </c>
      <c r="V17" s="8" t="s">
        <v>8</v>
      </c>
      <c r="W17" s="3" t="s">
        <v>129</v>
      </c>
    </row>
    <row r="18" spans="1:23" ht="15.75">
      <c r="A18" s="5">
        <v>9</v>
      </c>
      <c r="V18" s="8" t="s">
        <v>29</v>
      </c>
      <c r="W18" s="3" t="s">
        <v>130</v>
      </c>
    </row>
    <row r="19" spans="1:23" ht="15.75">
      <c r="A19" s="5">
        <v>10</v>
      </c>
      <c r="V19" s="8" t="s">
        <v>30</v>
      </c>
      <c r="W19" s="3" t="s">
        <v>131</v>
      </c>
    </row>
    <row r="20" spans="1:23" ht="15.75">
      <c r="A20" s="5">
        <v>11</v>
      </c>
      <c r="V20" s="8" t="s">
        <v>31</v>
      </c>
      <c r="W20" s="3" t="s">
        <v>132</v>
      </c>
    </row>
    <row r="21" spans="1:23" ht="15.75">
      <c r="A21" s="5">
        <v>12</v>
      </c>
      <c r="V21" s="8" t="s">
        <v>32</v>
      </c>
      <c r="W21" s="3" t="s">
        <v>133</v>
      </c>
    </row>
    <row r="22" spans="1:23" ht="15.75">
      <c r="A22" s="5">
        <v>13</v>
      </c>
      <c r="V22" s="8" t="s">
        <v>116</v>
      </c>
      <c r="W22" s="3" t="s">
        <v>134</v>
      </c>
    </row>
    <row r="23" spans="1:23" ht="15.75">
      <c r="A23" s="5">
        <v>14</v>
      </c>
      <c r="V23" s="8" t="s">
        <v>117</v>
      </c>
      <c r="W23" s="3" t="s">
        <v>135</v>
      </c>
    </row>
    <row r="24" spans="1:23" ht="15.75">
      <c r="A24" s="5">
        <v>15</v>
      </c>
      <c r="V24" s="8" t="s">
        <v>118</v>
      </c>
      <c r="W24" s="3" t="s">
        <v>136</v>
      </c>
    </row>
    <row r="25" spans="1:23" ht="15.75">
      <c r="A25" s="5">
        <v>16</v>
      </c>
      <c r="V25" s="8" t="s">
        <v>119</v>
      </c>
      <c r="W25" s="3" t="s">
        <v>137</v>
      </c>
    </row>
    <row r="26" spans="1:23" ht="15.75">
      <c r="A26" s="5">
        <v>17</v>
      </c>
      <c r="V26" s="8" t="s">
        <v>120</v>
      </c>
      <c r="W26" s="3" t="s">
        <v>45</v>
      </c>
    </row>
    <row r="27" spans="1:22" ht="15.75">
      <c r="A27" s="5">
        <v>18</v>
      </c>
      <c r="V27" s="8"/>
    </row>
    <row r="28" ht="15">
      <c r="A28" s="5">
        <v>19</v>
      </c>
    </row>
    <row r="29" spans="1:22" ht="23.25">
      <c r="A29" s="5">
        <v>20</v>
      </c>
      <c r="V29" s="13" t="s">
        <v>27</v>
      </c>
    </row>
    <row r="30" spans="1:22" ht="15.75">
      <c r="A30" s="5">
        <v>21</v>
      </c>
      <c r="V30" s="13"/>
    </row>
    <row r="31" spans="1:22" ht="15">
      <c r="A31" s="5">
        <v>22</v>
      </c>
      <c r="V31" s="12"/>
    </row>
    <row r="32" spans="1:22" ht="15">
      <c r="A32" s="5">
        <v>23</v>
      </c>
      <c r="V32" s="12"/>
    </row>
    <row r="33" spans="1:22" ht="15">
      <c r="A33" s="5">
        <v>24</v>
      </c>
      <c r="V33" s="11"/>
    </row>
    <row r="34" spans="1:23" ht="27.75">
      <c r="A34" s="5">
        <v>25</v>
      </c>
      <c r="U34" s="69" t="s">
        <v>49</v>
      </c>
      <c r="V34" s="69"/>
      <c r="W34" s="69"/>
    </row>
    <row r="35" ht="15">
      <c r="A35" s="5">
        <v>26</v>
      </c>
    </row>
    <row r="36" spans="1:23" ht="18">
      <c r="A36" s="5">
        <v>27</v>
      </c>
      <c r="U36" s="21">
        <v>1</v>
      </c>
      <c r="V36" s="16">
        <f>'h8'!Z12</f>
        <v>0</v>
      </c>
      <c r="W36" s="20">
        <f>'h8'!AA12</f>
        <v>0</v>
      </c>
    </row>
    <row r="37" spans="1:23" ht="18">
      <c r="A37" s="5">
        <v>28</v>
      </c>
      <c r="U37" s="22">
        <v>2</v>
      </c>
      <c r="V37" s="16">
        <f>'h8'!Z13</f>
        <v>0</v>
      </c>
      <c r="W37" s="20">
        <f>'h8'!AA13</f>
        <v>0</v>
      </c>
    </row>
    <row r="38" spans="1:23" ht="18">
      <c r="A38" s="5">
        <v>29</v>
      </c>
      <c r="U38" s="23">
        <v>3</v>
      </c>
      <c r="V38" s="16">
        <f>'h8'!Z14</f>
        <v>0</v>
      </c>
      <c r="W38" s="20">
        <f>'h8'!AA14</f>
        <v>0</v>
      </c>
    </row>
    <row r="39" spans="1:23" ht="18">
      <c r="A39" s="5">
        <v>30</v>
      </c>
      <c r="U39" s="24">
        <v>4</v>
      </c>
      <c r="V39" s="16">
        <f>'h8'!Z15</f>
        <v>0</v>
      </c>
      <c r="W39" s="20">
        <f>'h8'!AA15</f>
        <v>0</v>
      </c>
    </row>
    <row r="40" spans="1:23" ht="18">
      <c r="A40" s="5">
        <v>31</v>
      </c>
      <c r="U40" s="25">
        <v>5</v>
      </c>
      <c r="V40" s="16">
        <f>'h8'!Z16</f>
        <v>0</v>
      </c>
      <c r="W40" s="20">
        <f>'h8'!AA16</f>
        <v>0</v>
      </c>
    </row>
    <row r="41" spans="1:22" ht="15">
      <c r="A41" s="5">
        <v>32</v>
      </c>
      <c r="U41" s="4"/>
      <c r="V41" s="4"/>
    </row>
    <row r="42" spans="1:22" ht="15">
      <c r="A42" s="5">
        <v>33</v>
      </c>
      <c r="U42" s="4"/>
      <c r="V42" s="4"/>
    </row>
    <row r="43" spans="1:22" ht="15">
      <c r="A43" s="5">
        <v>34</v>
      </c>
      <c r="U43" s="4"/>
      <c r="V43" s="4"/>
    </row>
    <row r="44" spans="1:22" ht="15">
      <c r="A44" s="5">
        <v>35</v>
      </c>
      <c r="U44" s="4"/>
      <c r="V44" s="4"/>
    </row>
    <row r="45" spans="1:22" ht="15">
      <c r="A45" s="5">
        <v>36</v>
      </c>
      <c r="U45" s="4"/>
      <c r="V45" s="4"/>
    </row>
    <row r="46" spans="1:22" ht="15">
      <c r="A46" s="5">
        <v>37</v>
      </c>
      <c r="U46" s="4"/>
      <c r="V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V7:W7"/>
    <mergeCell ref="V8:W8"/>
    <mergeCell ref="U34:W34"/>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D1C37-AC7F-448C-9E59-76F553950AFA}">
  <sheetPr codeName="Arkusz17"/>
  <dimension ref="A1:AA41"/>
  <sheetViews>
    <sheetView workbookViewId="0" topLeftCell="A1">
      <selection activeCell="B13" sqref="B13:S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9" ht="15">
      <c r="B2" t="str">
        <f>Hierarchia_8!B9</f>
        <v>p1</v>
      </c>
      <c r="C2" t="str">
        <f>Hierarchia_8!C9</f>
        <v>p2</v>
      </c>
      <c r="D2" t="str">
        <f>Hierarchia_8!D9</f>
        <v>p3</v>
      </c>
      <c r="E2" t="str">
        <f>Hierarchia_8!E9</f>
        <v>p4</v>
      </c>
      <c r="F2" t="str">
        <f>Hierarchia_8!F9</f>
        <v>p5</v>
      </c>
      <c r="G2" t="str">
        <f>Hierarchia_8!G9</f>
        <v>p6</v>
      </c>
      <c r="H2" t="str">
        <f>Hierarchia_8!H9</f>
        <v>p7</v>
      </c>
      <c r="I2" t="str">
        <f>Hierarchia_8!I9</f>
        <v>p8</v>
      </c>
      <c r="J2" t="str">
        <f>Hierarchia_8!J9</f>
        <v>p9</v>
      </c>
      <c r="K2" t="str">
        <f>Hierarchia_8!K9</f>
        <v>p10</v>
      </c>
      <c r="L2" t="str">
        <f>Hierarchia_8!L9</f>
        <v>p11</v>
      </c>
      <c r="M2" t="str">
        <f>Hierarchia_8!M9</f>
        <v>p12</v>
      </c>
      <c r="N2" t="str">
        <f>Hierarchia_8!N9</f>
        <v>p13</v>
      </c>
      <c r="O2" t="str">
        <f>Hierarchia_8!O9</f>
        <v>p14</v>
      </c>
      <c r="P2" t="str">
        <f>Hierarchia_8!P9</f>
        <v>p15</v>
      </c>
      <c r="Q2" t="str">
        <f>Hierarchia_8!Q9</f>
        <v>p16</v>
      </c>
      <c r="R2" t="str">
        <f>Hierarchia_8!R9</f>
        <v>p17</v>
      </c>
      <c r="S2" t="str">
        <f>Hierarchia_8!S9</f>
        <v>p18</v>
      </c>
    </row>
    <row r="3" spans="1:19" ht="15">
      <c r="A3">
        <v>1</v>
      </c>
      <c r="B3" s="19">
        <f>COUNTIF(Hierarchia_8!B10:B5000,1)</f>
        <v>0</v>
      </c>
      <c r="C3" s="19">
        <f>COUNTIF(Hierarchia_8!C10:C5000,1)</f>
        <v>0</v>
      </c>
      <c r="D3" s="19">
        <f>COUNTIF(Hierarchia_8!D10:D5000,1)</f>
        <v>0</v>
      </c>
      <c r="E3" s="19">
        <f>COUNTIF(Hierarchia_8!E10:E5000,1)</f>
        <v>0</v>
      </c>
      <c r="F3" s="19">
        <f>COUNTIF(Hierarchia_8!F10:F5000,1)</f>
        <v>0</v>
      </c>
      <c r="G3" s="19">
        <f>COUNTIF(Hierarchia_8!G10:G5000,1)</f>
        <v>0</v>
      </c>
      <c r="H3" s="19">
        <f>COUNTIF(Hierarchia_8!H10:H5000,1)</f>
        <v>0</v>
      </c>
      <c r="I3" s="19">
        <f>COUNTIF(Hierarchia_8!I10:I5000,1)</f>
        <v>0</v>
      </c>
      <c r="J3" s="19">
        <f>COUNTIF(Hierarchia_8!J10:J5000,1)</f>
        <v>0</v>
      </c>
      <c r="K3" s="19">
        <f>COUNTIF(Hierarchia_8!K10:K5000,1)</f>
        <v>0</v>
      </c>
      <c r="L3" s="19">
        <f>COUNTIF(Hierarchia_8!L10:L5000,1)</f>
        <v>0</v>
      </c>
      <c r="M3" s="19">
        <f>COUNTIF(Hierarchia_8!M10:M5000,1)</f>
        <v>0</v>
      </c>
      <c r="N3" s="19">
        <f>COUNTIF(Hierarchia_8!N10:N5000,1)</f>
        <v>0</v>
      </c>
      <c r="O3" s="19">
        <f>COUNTIF(Hierarchia_8!O10:O5000,1)</f>
        <v>0</v>
      </c>
      <c r="P3" s="19">
        <f>COUNTIF(Hierarchia_8!P10:P5000,1)</f>
        <v>0</v>
      </c>
      <c r="Q3" s="19">
        <f>COUNTIF(Hierarchia_8!Q10:Q5000,1)</f>
        <v>0</v>
      </c>
      <c r="R3" s="19">
        <f>COUNTIF(Hierarchia_8!R10:R5000,1)</f>
        <v>0</v>
      </c>
      <c r="S3" s="19">
        <f>COUNTIF(Hierarchia_8!S10:S5000,1)</f>
        <v>0</v>
      </c>
    </row>
    <row r="4" spans="1:19" ht="15">
      <c r="A4">
        <v>2</v>
      </c>
      <c r="B4" s="19">
        <f>COUNTIF(Hierarchia_8!B10:B5000,2)</f>
        <v>0</v>
      </c>
      <c r="C4" s="19">
        <f>COUNTIF(Hierarchia_8!C10:C5000,2)</f>
        <v>0</v>
      </c>
      <c r="D4" s="19">
        <f>COUNTIF(Hierarchia_8!D10:D5000,2)</f>
        <v>0</v>
      </c>
      <c r="E4" s="19">
        <f>COUNTIF(Hierarchia_8!E10:E5000,2)</f>
        <v>0</v>
      </c>
      <c r="F4" s="19">
        <f>COUNTIF(Hierarchia_8!F10:F5000,2)</f>
        <v>0</v>
      </c>
      <c r="G4" s="19">
        <f>COUNTIF(Hierarchia_8!G10:G5000,2)</f>
        <v>0</v>
      </c>
      <c r="H4" s="19">
        <f>COUNTIF(Hierarchia_8!H10:H5000,2)</f>
        <v>0</v>
      </c>
      <c r="I4" s="19">
        <f>COUNTIF(Hierarchia_8!I10:I5000,2)</f>
        <v>0</v>
      </c>
      <c r="J4" s="19">
        <f>COUNTIF(Hierarchia_8!J10:J5000,2)</f>
        <v>0</v>
      </c>
      <c r="K4" s="19">
        <f>COUNTIF(Hierarchia_8!K10:K5000,2)</f>
        <v>0</v>
      </c>
      <c r="L4" s="19">
        <f>COUNTIF(Hierarchia_8!L10:L5000,2)</f>
        <v>0</v>
      </c>
      <c r="M4" s="19">
        <f>COUNTIF(Hierarchia_8!M10:M5000,2)</f>
        <v>0</v>
      </c>
      <c r="N4" s="19">
        <f>COUNTIF(Hierarchia_8!N10:N5000,2)</f>
        <v>0</v>
      </c>
      <c r="O4" s="19">
        <f>COUNTIF(Hierarchia_8!O10:O5000,2)</f>
        <v>0</v>
      </c>
      <c r="P4" s="19">
        <f>COUNTIF(Hierarchia_8!P10:P5000,2)</f>
        <v>0</v>
      </c>
      <c r="Q4" s="19">
        <f>COUNTIF(Hierarchia_8!Q10:Q5000,2)</f>
        <v>0</v>
      </c>
      <c r="R4" s="19">
        <f>COUNTIF(Hierarchia_8!R10:R5000,2)</f>
        <v>0</v>
      </c>
      <c r="S4" s="19">
        <f>COUNTIF(Hierarchia_8!S10:S5000,2)</f>
        <v>0</v>
      </c>
    </row>
    <row r="5" spans="1:19" ht="15">
      <c r="A5">
        <v>3</v>
      </c>
      <c r="B5" s="19">
        <f>COUNTIF(Hierarchia_8!B10:B5000,3)</f>
        <v>0</v>
      </c>
      <c r="C5" s="19">
        <f>COUNTIF(Hierarchia_8!C10:C5000,3)</f>
        <v>0</v>
      </c>
      <c r="D5" s="19">
        <f>COUNTIF(Hierarchia_8!D10:D5000,3)</f>
        <v>0</v>
      </c>
      <c r="E5" s="19">
        <f>COUNTIF(Hierarchia_8!E10:E5000,3)</f>
        <v>0</v>
      </c>
      <c r="F5" s="19">
        <f>COUNTIF(Hierarchia_8!F10:F5000,3)</f>
        <v>0</v>
      </c>
      <c r="G5" s="19">
        <f>COUNTIF(Hierarchia_8!G10:G5000,3)</f>
        <v>0</v>
      </c>
      <c r="H5" s="19">
        <f>COUNTIF(Hierarchia_8!H10:H5000,3)</f>
        <v>0</v>
      </c>
      <c r="I5" s="19">
        <f>COUNTIF(Hierarchia_8!I10:I5000,3)</f>
        <v>0</v>
      </c>
      <c r="J5" s="19">
        <f>COUNTIF(Hierarchia_8!J10:J5000,3)</f>
        <v>0</v>
      </c>
      <c r="K5" s="19">
        <f>COUNTIF(Hierarchia_8!K10:K5000,3)</f>
        <v>0</v>
      </c>
      <c r="L5" s="19">
        <f>COUNTIF(Hierarchia_8!L10:L5000,3)</f>
        <v>0</v>
      </c>
      <c r="M5" s="19">
        <f>COUNTIF(Hierarchia_8!M10:M5000,3)</f>
        <v>0</v>
      </c>
      <c r="N5" s="19">
        <f>COUNTIF(Hierarchia_8!N10:N5000,3)</f>
        <v>0</v>
      </c>
      <c r="O5" s="19">
        <f>COUNTIF(Hierarchia_8!O10:O5000,3)</f>
        <v>0</v>
      </c>
      <c r="P5" s="19">
        <f>COUNTIF(Hierarchia_8!P10:P5000,3)</f>
        <v>0</v>
      </c>
      <c r="Q5" s="19">
        <f>COUNTIF(Hierarchia_8!Q10:Q5000,3)</f>
        <v>0</v>
      </c>
      <c r="R5" s="19">
        <f>COUNTIF(Hierarchia_8!R10:R5000,3)</f>
        <v>0</v>
      </c>
      <c r="S5" s="19">
        <f>COUNTIF(Hierarchia_8!S10:S5000,3)</f>
        <v>0</v>
      </c>
    </row>
    <row r="6" spans="1:19" ht="15">
      <c r="A6">
        <v>4</v>
      </c>
      <c r="B6" s="19">
        <f>COUNTIF(Hierarchia_8!B10:B5000,4)</f>
        <v>0</v>
      </c>
      <c r="C6" s="19">
        <f>COUNTIF(Hierarchia_8!C10:C5000,4)</f>
        <v>0</v>
      </c>
      <c r="D6" s="19">
        <f>COUNTIF(Hierarchia_8!D10:D5000,4)</f>
        <v>0</v>
      </c>
      <c r="E6" s="19">
        <f>COUNTIF(Hierarchia_8!E10:E5000,4)</f>
        <v>0</v>
      </c>
      <c r="F6" s="19">
        <f>COUNTIF(Hierarchia_8!F10:F5000,4)</f>
        <v>0</v>
      </c>
      <c r="G6" s="19">
        <f>COUNTIF(Hierarchia_8!G10:G5000,4)</f>
        <v>0</v>
      </c>
      <c r="H6" s="19">
        <f>COUNTIF(Hierarchia_8!H10:H5000,4)</f>
        <v>0</v>
      </c>
      <c r="I6" s="19">
        <f>COUNTIF(Hierarchia_8!I10:I5000,4)</f>
        <v>0</v>
      </c>
      <c r="J6" s="19">
        <f>COUNTIF(Hierarchia_8!J10:J5000,4)</f>
        <v>0</v>
      </c>
      <c r="K6" s="19">
        <f>COUNTIF(Hierarchia_8!K10:K5000,4)</f>
        <v>0</v>
      </c>
      <c r="L6" s="19">
        <f>COUNTIF(Hierarchia_8!L10:L5000,4)</f>
        <v>0</v>
      </c>
      <c r="M6" s="19">
        <f>COUNTIF(Hierarchia_8!M10:M5000,4)</f>
        <v>0</v>
      </c>
      <c r="N6" s="19">
        <f>COUNTIF(Hierarchia_8!N10:N5000,4)</f>
        <v>0</v>
      </c>
      <c r="O6" s="19">
        <f>COUNTIF(Hierarchia_8!O10:O5000,4)</f>
        <v>0</v>
      </c>
      <c r="P6" s="19">
        <f>COUNTIF(Hierarchia_8!P10:P5000,4)</f>
        <v>0</v>
      </c>
      <c r="Q6" s="19">
        <f>COUNTIF(Hierarchia_8!Q10:Q5000,4)</f>
        <v>0</v>
      </c>
      <c r="R6" s="19">
        <f>COUNTIF(Hierarchia_8!R10:R5000,4)</f>
        <v>0</v>
      </c>
      <c r="S6" s="19">
        <f>COUNTIF(Hierarchia_8!S10:S5000,4)</f>
        <v>0</v>
      </c>
    </row>
    <row r="7" spans="1:19" ht="15">
      <c r="A7">
        <v>5</v>
      </c>
      <c r="B7" s="19">
        <f>COUNTIF(Hierarchia_8!B10:B5000,5)</f>
        <v>0</v>
      </c>
      <c r="C7" s="19">
        <f>COUNTIF(Hierarchia_8!C10:C5000,5)</f>
        <v>0</v>
      </c>
      <c r="D7" s="19">
        <f>COUNTIF(Hierarchia_8!D10:D5000,5)</f>
        <v>0</v>
      </c>
      <c r="E7" s="19">
        <f>COUNTIF(Hierarchia_8!E10:E5000,5)</f>
        <v>0</v>
      </c>
      <c r="F7" s="19">
        <f>COUNTIF(Hierarchia_8!F10:F5000,5)</f>
        <v>0</v>
      </c>
      <c r="G7" s="19">
        <f>COUNTIF(Hierarchia_8!G10:G5000,5)</f>
        <v>0</v>
      </c>
      <c r="H7" s="19">
        <f>COUNTIF(Hierarchia_8!H10:H5000,5)</f>
        <v>0</v>
      </c>
      <c r="I7" s="19">
        <f>COUNTIF(Hierarchia_8!I10:I5000,5)</f>
        <v>0</v>
      </c>
      <c r="J7" s="19">
        <f>COUNTIF(Hierarchia_8!J10:J5000,5)</f>
        <v>0</v>
      </c>
      <c r="K7" s="19">
        <f>COUNTIF(Hierarchia_8!K10:K5000,5)</f>
        <v>0</v>
      </c>
      <c r="L7" s="19">
        <f>COUNTIF(Hierarchia_8!L10:L5000,5)</f>
        <v>0</v>
      </c>
      <c r="M7" s="19">
        <f>COUNTIF(Hierarchia_8!M10:M5000,5)</f>
        <v>0</v>
      </c>
      <c r="N7" s="19">
        <f>COUNTIF(Hierarchia_8!N10:N5000,5)</f>
        <v>0</v>
      </c>
      <c r="O7" s="19">
        <f>COUNTIF(Hierarchia_8!O10:O5000,5)</f>
        <v>0</v>
      </c>
      <c r="P7" s="19">
        <f>COUNTIF(Hierarchia_8!P10:P5000,5)</f>
        <v>0</v>
      </c>
      <c r="Q7" s="19">
        <f>COUNTIF(Hierarchia_8!Q10:Q5000,5)</f>
        <v>0</v>
      </c>
      <c r="R7" s="19">
        <f>COUNTIF(Hierarchia_8!R10:R5000,5)</f>
        <v>0</v>
      </c>
      <c r="S7" s="19">
        <f>COUNTIF(Hierarchia_8!S10:S5000,5)</f>
        <v>0</v>
      </c>
    </row>
    <row r="8" spans="1:19" ht="15">
      <c r="A8">
        <v>6</v>
      </c>
      <c r="B8" s="19">
        <f>Hierarchia_8!$B$4-SUM('h8'!B3:B7)</f>
        <v>0</v>
      </c>
      <c r="C8" s="19">
        <f>Hierarchia_8!$B$4-SUM('h8'!C3:C7)</f>
        <v>0</v>
      </c>
      <c r="D8" s="19">
        <f>Hierarchia_8!$B$4-SUM('h8'!D3:D7)</f>
        <v>0</v>
      </c>
      <c r="E8" s="19">
        <f>Hierarchia_8!$B$4-SUM('h8'!E3:E7)</f>
        <v>0</v>
      </c>
      <c r="F8" s="19">
        <f>Hierarchia_8!$B$4-SUM('h8'!F3:F7)</f>
        <v>0</v>
      </c>
      <c r="G8" s="19">
        <f>Hierarchia_8!$B$4-SUM('h8'!G3:G7)</f>
        <v>0</v>
      </c>
      <c r="H8" s="19">
        <f>Hierarchia_8!$B$4-SUM('h8'!H3:H7)</f>
        <v>0</v>
      </c>
      <c r="I8" s="19">
        <f>Hierarchia_8!$B$4-SUM('h8'!I3:I7)</f>
        <v>0</v>
      </c>
      <c r="J8" s="19">
        <f>Hierarchia_8!$B$4-SUM('h8'!J3:J7)</f>
        <v>0</v>
      </c>
      <c r="K8" s="19">
        <f>Hierarchia_8!$B$4-SUM('h8'!K3:K7)</f>
        <v>0</v>
      </c>
      <c r="L8" s="19">
        <f>Hierarchia_8!$B$4-SUM('h8'!L3:L7)</f>
        <v>0</v>
      </c>
      <c r="M8" s="19">
        <f>Hierarchia_8!$B$4-SUM('h8'!M3:M7)</f>
        <v>0</v>
      </c>
      <c r="N8" s="19">
        <f>Hierarchia_8!$B$4-SUM('h8'!N3:N7)</f>
        <v>0</v>
      </c>
      <c r="O8" s="19">
        <f>Hierarchia_8!$B$4-SUM('h8'!O3:O7)</f>
        <v>0</v>
      </c>
      <c r="P8" s="19">
        <f>Hierarchia_8!$B$4-SUM('h8'!P3:P7)</f>
        <v>0</v>
      </c>
      <c r="Q8" s="19">
        <f>Hierarchia_8!$B$4-SUM('h8'!Q3:Q7)</f>
        <v>0</v>
      </c>
      <c r="R8" s="19">
        <f>Hierarchia_8!$B$4-SUM('h8'!R3:R7)</f>
        <v>0</v>
      </c>
      <c r="S8" s="19">
        <f>Hierarchia_8!$B$4-SUM('h8'!S3:S7)</f>
        <v>0</v>
      </c>
    </row>
    <row r="10" ht="15">
      <c r="A10" t="s">
        <v>11</v>
      </c>
    </row>
    <row r="11" spans="2:25" ht="15">
      <c r="B11" t="str">
        <f>B2</f>
        <v>p1</v>
      </c>
      <c r="C11" t="str">
        <f aca="true" t="shared" si="0" ref="C11:S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Q11" t="str">
        <f t="shared" si="0"/>
        <v>p16</v>
      </c>
      <c r="R11" t="str">
        <f t="shared" si="0"/>
        <v>p17</v>
      </c>
      <c r="S11" t="str">
        <f t="shared" si="0"/>
        <v>p18</v>
      </c>
      <c r="U11" t="s">
        <v>89</v>
      </c>
      <c r="V11" s="2" t="s">
        <v>9</v>
      </c>
      <c r="W11" s="2" t="s">
        <v>12</v>
      </c>
      <c r="X11" s="2" t="s">
        <v>10</v>
      </c>
      <c r="Y11" s="2" t="s">
        <v>13</v>
      </c>
    </row>
    <row r="12" spans="1:25" ht="15">
      <c r="A12">
        <v>1</v>
      </c>
      <c r="B12" s="19">
        <f aca="true" t="shared" si="1" ref="B12:S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f t="shared" si="1"/>
        <v>0</v>
      </c>
      <c r="R12" s="19">
        <f t="shared" si="1"/>
        <v>0</v>
      </c>
      <c r="S12" s="19">
        <f t="shared" si="1"/>
        <v>0</v>
      </c>
      <c r="U12">
        <f>COUNTIF(B12:S12,"&gt;="&amp;W12)</f>
        <v>18</v>
      </c>
      <c r="V12" s="1">
        <f>STDEVP(B12:S12)</f>
        <v>0</v>
      </c>
      <c r="W12" s="1">
        <f>MAX(B12:S12)-V12</f>
        <v>0</v>
      </c>
      <c r="X12">
        <f>MAX(B18:S18)</f>
        <v>0</v>
      </c>
      <c r="Y12">
        <f>COUNTIF(B18:S18,X12)</f>
        <v>0</v>
      </c>
    </row>
    <row r="13" spans="1:25" ht="15">
      <c r="A13">
        <v>2</v>
      </c>
      <c r="U13">
        <f aca="true" t="shared" si="2" ref="U13:U17">COUNTIF(B13:S13,"&gt;="&amp;W13)</f>
        <v>0</v>
      </c>
      <c r="V13" s="1" t="e">
        <f aca="true" t="shared" si="3" ref="V13:V17">STDEVP(B13:S13)</f>
        <v>#DIV/0!</v>
      </c>
      <c r="W13" s="1" t="e">
        <f aca="true" t="shared" si="4" ref="W13:W17">MAX(B13:S13)-V13</f>
        <v>#DIV/0!</v>
      </c>
      <c r="X13">
        <f aca="true" t="shared" si="5" ref="X13:X17">MAX(B19:S19)</f>
        <v>0</v>
      </c>
      <c r="Y13">
        <f aca="true" t="shared" si="6" ref="Y13:Y17">COUNTIF(B19:S19,X13)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18" t="s">
        <v>121</v>
      </c>
      <c r="C24" s="19"/>
      <c r="D24" s="19"/>
      <c r="E24" s="19"/>
      <c r="F24" s="19"/>
    </row>
    <row r="25" spans="1:6" ht="15.75">
      <c r="A25" s="17" t="s">
        <v>1</v>
      </c>
      <c r="B25" s="18" t="s">
        <v>122</v>
      </c>
      <c r="C25" s="19"/>
      <c r="D25" s="19"/>
      <c r="E25" s="19"/>
      <c r="F25" s="19"/>
    </row>
    <row r="26" spans="1:6" ht="15.75">
      <c r="A26" s="17" t="s">
        <v>2</v>
      </c>
      <c r="B26" s="18" t="s">
        <v>123</v>
      </c>
      <c r="C26" s="19"/>
      <c r="D26" s="19"/>
      <c r="E26" s="19"/>
      <c r="F26" s="19"/>
    </row>
    <row r="27" spans="1:6" ht="15.75">
      <c r="A27" s="17" t="s">
        <v>3</v>
      </c>
      <c r="B27" s="18" t="s">
        <v>124</v>
      </c>
      <c r="C27" s="19"/>
      <c r="D27" s="19"/>
      <c r="E27" s="19"/>
      <c r="F27" s="19"/>
    </row>
    <row r="28" spans="1:6" ht="15.75">
      <c r="A28" s="17" t="s">
        <v>4</v>
      </c>
      <c r="B28" s="18" t="s">
        <v>125</v>
      </c>
      <c r="C28" s="19"/>
      <c r="D28" s="19"/>
      <c r="E28" s="19"/>
      <c r="F28" s="19"/>
    </row>
    <row r="29" spans="1:6" ht="15.75">
      <c r="A29" s="17" t="s">
        <v>5</v>
      </c>
      <c r="B29" s="18" t="s">
        <v>126</v>
      </c>
      <c r="C29" s="19"/>
      <c r="D29" s="19"/>
      <c r="E29" s="19"/>
      <c r="F29" s="19"/>
    </row>
    <row r="30" spans="1:6" ht="15.75">
      <c r="A30" s="17" t="s">
        <v>6</v>
      </c>
      <c r="B30" s="18" t="s">
        <v>127</v>
      </c>
      <c r="C30" s="19"/>
      <c r="D30" s="19"/>
      <c r="E30" s="19"/>
      <c r="F30" s="19"/>
    </row>
    <row r="31" spans="1:6" ht="15.75">
      <c r="A31" s="17" t="s">
        <v>7</v>
      </c>
      <c r="B31" s="18" t="s">
        <v>128</v>
      </c>
      <c r="C31" s="19"/>
      <c r="D31" s="19"/>
      <c r="E31" s="19"/>
      <c r="F31" s="19"/>
    </row>
    <row r="32" spans="1:6" ht="15.75">
      <c r="A32" s="17" t="s">
        <v>8</v>
      </c>
      <c r="B32" s="18" t="s">
        <v>129</v>
      </c>
      <c r="C32" s="19"/>
      <c r="D32" s="19"/>
      <c r="E32" s="19"/>
      <c r="F32" s="19"/>
    </row>
    <row r="33" spans="1:6" ht="15.75">
      <c r="A33" s="17" t="s">
        <v>29</v>
      </c>
      <c r="B33" s="18" t="s">
        <v>130</v>
      </c>
      <c r="C33" s="19"/>
      <c r="D33" s="19"/>
      <c r="E33" s="19"/>
      <c r="F33" s="19"/>
    </row>
    <row r="34" spans="1:6" ht="15.75">
      <c r="A34" s="17" t="s">
        <v>30</v>
      </c>
      <c r="B34" s="18" t="s">
        <v>131</v>
      </c>
      <c r="C34" s="19"/>
      <c r="D34" s="19"/>
      <c r="E34" s="19"/>
      <c r="F34" s="19"/>
    </row>
    <row r="35" spans="1:6" ht="15.75">
      <c r="A35" s="17" t="s">
        <v>31</v>
      </c>
      <c r="B35" s="18" t="s">
        <v>132</v>
      </c>
      <c r="C35" s="19"/>
      <c r="D35" s="19"/>
      <c r="E35" s="19"/>
      <c r="F35" s="19"/>
    </row>
    <row r="36" spans="1:6" ht="15.75">
      <c r="A36" s="17" t="s">
        <v>32</v>
      </c>
      <c r="B36" s="18" t="s">
        <v>133</v>
      </c>
      <c r="C36" s="19"/>
      <c r="D36" s="19"/>
      <c r="E36" s="19"/>
      <c r="F36" s="19"/>
    </row>
    <row r="37" spans="1:2" ht="15.75">
      <c r="A37" s="17" t="s">
        <v>116</v>
      </c>
      <c r="B37" s="18" t="s">
        <v>134</v>
      </c>
    </row>
    <row r="38" spans="1:2" ht="15.75">
      <c r="A38" s="17" t="s">
        <v>117</v>
      </c>
      <c r="B38" s="18" t="s">
        <v>135</v>
      </c>
    </row>
    <row r="39" spans="1:2" ht="15.75">
      <c r="A39" s="17" t="s">
        <v>118</v>
      </c>
      <c r="B39" s="18" t="s">
        <v>136</v>
      </c>
    </row>
    <row r="40" spans="1:2" ht="15.75">
      <c r="A40" s="17" t="s">
        <v>119</v>
      </c>
      <c r="B40" s="18" t="s">
        <v>137</v>
      </c>
    </row>
    <row r="41" spans="1:2" ht="15.75">
      <c r="A41" s="17" t="s">
        <v>120</v>
      </c>
      <c r="B41" s="18" t="s">
        <v>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AC81-B3BB-414C-9C0E-254F59581BC0}">
  <sheetPr codeName="Arkusz22">
    <tabColor theme="9" tint="-0.4999699890613556"/>
  </sheetPr>
  <dimension ref="A1:M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6" customWidth="1"/>
    <col min="11" max="11" width="4.7109375" style="3" customWidth="1"/>
    <col min="12" max="12" width="5.7109375" style="3" customWidth="1"/>
    <col min="13" max="13" width="159.421875" style="3" bestFit="1" customWidth="1"/>
    <col min="14" max="16384" width="9.140625" style="3" customWidth="1"/>
  </cols>
  <sheetData>
    <row r="1" spans="1:11" ht="15">
      <c r="A1" s="6"/>
      <c r="B1" s="6"/>
      <c r="C1" s="6"/>
      <c r="D1" s="6"/>
      <c r="E1" s="6"/>
      <c r="F1" s="6"/>
      <c r="G1" s="6"/>
      <c r="H1" s="6"/>
      <c r="I1" s="6"/>
      <c r="K1" s="6"/>
    </row>
    <row r="2" spans="1:11" ht="18">
      <c r="A2" s="14" t="s">
        <v>142</v>
      </c>
      <c r="B2" s="6"/>
      <c r="C2" s="6"/>
      <c r="D2" s="6"/>
      <c r="E2" s="6"/>
      <c r="F2" s="6"/>
      <c r="G2" s="6"/>
      <c r="H2" s="6"/>
      <c r="I2" s="6"/>
      <c r="K2" s="6"/>
    </row>
    <row r="3" spans="1:11" ht="15">
      <c r="A3" s="6"/>
      <c r="B3" s="6"/>
      <c r="C3" s="6"/>
      <c r="D3" s="6"/>
      <c r="E3" s="6"/>
      <c r="F3" s="6"/>
      <c r="G3" s="6"/>
      <c r="H3" s="6"/>
      <c r="I3" s="6"/>
      <c r="K3" s="6"/>
    </row>
    <row r="4" spans="1:11" ht="23.25" customHeight="1">
      <c r="A4" s="7"/>
      <c r="B4" s="33"/>
      <c r="C4" s="6"/>
      <c r="D4" s="66" t="s">
        <v>152</v>
      </c>
      <c r="E4" s="66"/>
      <c r="F4" s="66"/>
      <c r="G4" s="66"/>
      <c r="H4" s="66"/>
      <c r="I4" s="66"/>
      <c r="J4" s="15"/>
      <c r="K4" s="6"/>
    </row>
    <row r="5" spans="1:11" ht="15">
      <c r="A5" s="7"/>
      <c r="B5" s="6"/>
      <c r="C5" s="6"/>
      <c r="D5" s="66"/>
      <c r="E5" s="66"/>
      <c r="F5" s="66"/>
      <c r="G5" s="66"/>
      <c r="H5" s="66"/>
      <c r="I5" s="66"/>
      <c r="J5" s="15"/>
      <c r="K5" s="6"/>
    </row>
    <row r="6" spans="1:11" ht="15">
      <c r="A6" s="7"/>
      <c r="B6" s="6"/>
      <c r="C6" s="6"/>
      <c r="D6" s="66"/>
      <c r="E6" s="66"/>
      <c r="F6" s="66"/>
      <c r="G6" s="66"/>
      <c r="H6" s="66"/>
      <c r="I6" s="66"/>
      <c r="J6" s="15"/>
      <c r="K6" s="6"/>
    </row>
    <row r="7" spans="1:13" ht="26.25" customHeight="1">
      <c r="A7" s="32" t="s">
        <v>24</v>
      </c>
      <c r="B7" s="6"/>
      <c r="C7" s="6"/>
      <c r="D7" s="6"/>
      <c r="E7" s="6"/>
      <c r="F7" s="6"/>
      <c r="G7" s="6"/>
      <c r="H7" s="6"/>
      <c r="I7" s="6"/>
      <c r="L7" s="67"/>
      <c r="M7" s="67"/>
    </row>
    <row r="8" spans="1:13" ht="15.75">
      <c r="A8" s="35" t="s">
        <v>189</v>
      </c>
      <c r="B8" s="6"/>
      <c r="C8" s="6"/>
      <c r="D8" s="6"/>
      <c r="E8" s="6"/>
      <c r="F8" s="6"/>
      <c r="G8" s="6"/>
      <c r="H8" s="6"/>
      <c r="I8" s="6"/>
      <c r="L8" s="68" t="s">
        <v>26</v>
      </c>
      <c r="M8" s="68"/>
    </row>
    <row r="9" spans="1:13" ht="24">
      <c r="A9" s="29" t="s">
        <v>23</v>
      </c>
      <c r="B9" s="30" t="s">
        <v>0</v>
      </c>
      <c r="C9" s="30" t="s">
        <v>1</v>
      </c>
      <c r="D9" s="30" t="s">
        <v>2</v>
      </c>
      <c r="E9" s="30" t="s">
        <v>3</v>
      </c>
      <c r="F9" s="30" t="s">
        <v>4</v>
      </c>
      <c r="G9" s="30" t="s">
        <v>5</v>
      </c>
      <c r="H9" s="30" t="s">
        <v>6</v>
      </c>
      <c r="I9" s="30" t="s">
        <v>7</v>
      </c>
      <c r="J9" s="10"/>
      <c r="L9" s="8" t="s">
        <v>0</v>
      </c>
      <c r="M9" s="3" t="s">
        <v>143</v>
      </c>
    </row>
    <row r="10" spans="1:13" ht="15.75">
      <c r="A10" s="5">
        <v>1</v>
      </c>
      <c r="L10" s="8" t="s">
        <v>1</v>
      </c>
      <c r="M10" s="3" t="s">
        <v>144</v>
      </c>
    </row>
    <row r="11" spans="1:13" ht="15.75">
      <c r="A11" s="5">
        <v>2</v>
      </c>
      <c r="L11" s="8" t="s">
        <v>2</v>
      </c>
      <c r="M11" s="3" t="s">
        <v>145</v>
      </c>
    </row>
    <row r="12" spans="1:13" ht="15.75">
      <c r="A12" s="5">
        <v>3</v>
      </c>
      <c r="L12" s="8" t="s">
        <v>3</v>
      </c>
      <c r="M12" s="3" t="s">
        <v>146</v>
      </c>
    </row>
    <row r="13" spans="1:13" ht="15.75">
      <c r="A13" s="5">
        <v>4</v>
      </c>
      <c r="L13" s="8" t="s">
        <v>4</v>
      </c>
      <c r="M13" s="3" t="s">
        <v>147</v>
      </c>
    </row>
    <row r="14" spans="1:13" ht="15.75">
      <c r="A14" s="5">
        <v>5</v>
      </c>
      <c r="L14" s="8" t="s">
        <v>5</v>
      </c>
      <c r="M14" s="3" t="s">
        <v>148</v>
      </c>
    </row>
    <row r="15" spans="1:13" ht="15.75">
      <c r="A15" s="5">
        <v>6</v>
      </c>
      <c r="L15" s="8" t="s">
        <v>6</v>
      </c>
      <c r="M15" s="3" t="s">
        <v>149</v>
      </c>
    </row>
    <row r="16" spans="1:13" ht="15.75">
      <c r="A16" s="5">
        <v>7</v>
      </c>
      <c r="L16" s="8" t="s">
        <v>7</v>
      </c>
      <c r="M16" s="3" t="s">
        <v>150</v>
      </c>
    </row>
    <row r="17" spans="1:12" ht="15.75">
      <c r="A17" s="5">
        <v>8</v>
      </c>
      <c r="L17" s="8"/>
    </row>
    <row r="18" ht="15">
      <c r="A18" s="5">
        <v>9</v>
      </c>
    </row>
    <row r="19" spans="1:12" ht="23.25">
      <c r="A19" s="5">
        <v>10</v>
      </c>
      <c r="L19" s="13" t="s">
        <v>27</v>
      </c>
    </row>
    <row r="20" spans="1:12" ht="15.75">
      <c r="A20" s="5">
        <v>11</v>
      </c>
      <c r="L20" s="13"/>
    </row>
    <row r="21" spans="1:12" ht="15">
      <c r="A21" s="5">
        <v>12</v>
      </c>
      <c r="L21" s="12"/>
    </row>
    <row r="22" spans="1:12" ht="15">
      <c r="A22" s="5">
        <v>13</v>
      </c>
      <c r="L22" s="12"/>
    </row>
    <row r="23" spans="1:12" ht="15">
      <c r="A23" s="5">
        <v>14</v>
      </c>
      <c r="L23" s="11"/>
    </row>
    <row r="24" spans="1:13" ht="27.75">
      <c r="A24" s="5">
        <v>15</v>
      </c>
      <c r="K24" s="69" t="s">
        <v>151</v>
      </c>
      <c r="L24" s="69"/>
      <c r="M24" s="69"/>
    </row>
    <row r="25" ht="15">
      <c r="A25" s="5">
        <v>16</v>
      </c>
    </row>
    <row r="26" spans="1:13" ht="18">
      <c r="A26" s="5">
        <v>17</v>
      </c>
      <c r="K26" s="55">
        <v>1</v>
      </c>
      <c r="L26" s="16">
        <f>'ho'!Z14</f>
        <v>0</v>
      </c>
      <c r="M26" s="20">
        <f>'ho'!AA14</f>
        <v>0</v>
      </c>
    </row>
    <row r="27" spans="1:13" ht="18">
      <c r="A27" s="5">
        <v>18</v>
      </c>
      <c r="K27" s="21">
        <v>2</v>
      </c>
      <c r="L27" s="16">
        <f>'ho'!Z15</f>
        <v>0</v>
      </c>
      <c r="M27" s="20">
        <f>'ho'!AA15</f>
        <v>0</v>
      </c>
    </row>
    <row r="28" spans="1:13" ht="18">
      <c r="A28" s="5">
        <v>19</v>
      </c>
      <c r="K28" s="22">
        <v>3</v>
      </c>
      <c r="L28" s="16">
        <f>'ho'!Z16</f>
        <v>0</v>
      </c>
      <c r="M28" s="20">
        <f>'ho'!AA16</f>
        <v>0</v>
      </c>
    </row>
    <row r="29" spans="1:13" ht="18">
      <c r="A29" s="5">
        <v>20</v>
      </c>
      <c r="K29" s="23">
        <v>4</v>
      </c>
      <c r="L29" s="16">
        <f>'ho'!Z17</f>
        <v>0</v>
      </c>
      <c r="M29" s="20">
        <f>'ho'!AA17</f>
        <v>0</v>
      </c>
    </row>
    <row r="30" spans="1:13" ht="18">
      <c r="A30" s="5">
        <v>21</v>
      </c>
      <c r="K30" s="51">
        <v>5</v>
      </c>
      <c r="L30" s="16">
        <f>'ho'!Z18</f>
        <v>0</v>
      </c>
      <c r="M30" s="20">
        <f>'ho'!AA18</f>
        <v>0</v>
      </c>
    </row>
    <row r="31" spans="1:13" ht="18">
      <c r="A31" s="5">
        <v>22</v>
      </c>
      <c r="K31" s="53">
        <v>6</v>
      </c>
      <c r="L31" s="16">
        <f>'ho'!Z19</f>
        <v>0</v>
      </c>
      <c r="M31" s="20">
        <f>'ho'!AA19</f>
        <v>0</v>
      </c>
    </row>
    <row r="32" spans="1:13" ht="18">
      <c r="A32" s="5">
        <v>23</v>
      </c>
      <c r="K32" s="52">
        <v>7</v>
      </c>
      <c r="L32" s="16">
        <f>'ho'!Z20</f>
        <v>0</v>
      </c>
      <c r="M32" s="20">
        <f>'ho'!AA20</f>
        <v>0</v>
      </c>
    </row>
    <row r="33" spans="1:13" ht="18">
      <c r="A33" s="5">
        <v>24</v>
      </c>
      <c r="K33" s="54">
        <v>8</v>
      </c>
      <c r="L33" s="16">
        <f>'ho'!Z21</f>
        <v>0</v>
      </c>
      <c r="M33" s="20">
        <f>'ho'!AA21</f>
        <v>0</v>
      </c>
    </row>
    <row r="34" spans="1:12" ht="15">
      <c r="A34" s="5">
        <v>25</v>
      </c>
      <c r="K34" s="4"/>
      <c r="L34" s="4"/>
    </row>
    <row r="35" spans="1:12" ht="15">
      <c r="A35" s="5">
        <v>26</v>
      </c>
      <c r="K35" s="4"/>
      <c r="L35" s="4"/>
    </row>
    <row r="36" spans="1:12" ht="15">
      <c r="A36" s="5">
        <v>27</v>
      </c>
      <c r="K36" s="4"/>
      <c r="L36" s="4"/>
    </row>
    <row r="37" ht="15">
      <c r="A37" s="5">
        <v>28</v>
      </c>
    </row>
    <row r="38" ht="15">
      <c r="A38" s="5">
        <v>29</v>
      </c>
    </row>
    <row r="39" ht="15">
      <c r="A39" s="5">
        <v>30</v>
      </c>
    </row>
    <row r="40" ht="15">
      <c r="A40" s="5">
        <v>31</v>
      </c>
    </row>
    <row r="41" ht="15">
      <c r="A41" s="5">
        <v>32</v>
      </c>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I6"/>
    <mergeCell ref="L7:M7"/>
    <mergeCell ref="L8:M8"/>
    <mergeCell ref="K24:M2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89DC-9389-4553-966E-1408C626597D}">
  <sheetPr codeName="Arkusz19">
    <tabColor theme="8" tint="0.39998000860214233"/>
  </sheetPr>
  <dimension ref="A1:T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6" width="9.140625" style="5" customWidth="1"/>
    <col min="17" max="17" width="9.140625" style="6" customWidth="1"/>
    <col min="18" max="18" width="4.7109375" style="3" customWidth="1"/>
    <col min="19" max="19" width="5.7109375" style="3" customWidth="1"/>
    <col min="20" max="20" width="159.421875" style="3" bestFit="1" customWidth="1"/>
    <col min="21" max="16384" width="9.140625" style="3" customWidth="1"/>
  </cols>
  <sheetData>
    <row r="1" spans="1:18" ht="15">
      <c r="A1" s="6"/>
      <c r="B1" s="6"/>
      <c r="C1" s="6"/>
      <c r="D1" s="6"/>
      <c r="E1" s="6"/>
      <c r="F1" s="6"/>
      <c r="G1" s="6"/>
      <c r="H1" s="6"/>
      <c r="I1" s="6"/>
      <c r="J1" s="6"/>
      <c r="K1" s="6"/>
      <c r="L1" s="6"/>
      <c r="M1" s="6"/>
      <c r="N1" s="6"/>
      <c r="O1" s="6"/>
      <c r="P1" s="6"/>
      <c r="R1" s="6"/>
    </row>
    <row r="2" spans="1:18" ht="18">
      <c r="A2" s="14" t="s">
        <v>168</v>
      </c>
      <c r="B2" s="6"/>
      <c r="C2" s="6"/>
      <c r="D2" s="6"/>
      <c r="E2" s="6"/>
      <c r="F2" s="6"/>
      <c r="G2" s="6"/>
      <c r="H2" s="6"/>
      <c r="I2" s="6"/>
      <c r="J2" s="6"/>
      <c r="K2" s="6"/>
      <c r="L2" s="6"/>
      <c r="M2" s="6"/>
      <c r="N2" s="6"/>
      <c r="O2" s="6"/>
      <c r="P2" s="6"/>
      <c r="R2" s="6"/>
    </row>
    <row r="3" spans="1:18" ht="15">
      <c r="A3" s="6"/>
      <c r="B3" s="6"/>
      <c r="C3" s="6"/>
      <c r="D3" s="6"/>
      <c r="E3" s="6"/>
      <c r="F3" s="6"/>
      <c r="G3" s="6"/>
      <c r="H3" s="6"/>
      <c r="I3" s="6"/>
      <c r="J3" s="6"/>
      <c r="K3" s="6"/>
      <c r="L3" s="6"/>
      <c r="M3" s="6"/>
      <c r="N3" s="6"/>
      <c r="O3" s="6"/>
      <c r="P3" s="6"/>
      <c r="R3" s="6"/>
    </row>
    <row r="4" spans="1:18" ht="23.25" customHeight="1">
      <c r="A4" s="7"/>
      <c r="B4" s="33"/>
      <c r="C4" s="6"/>
      <c r="D4" s="66" t="s">
        <v>167</v>
      </c>
      <c r="E4" s="66"/>
      <c r="F4" s="66"/>
      <c r="G4" s="66"/>
      <c r="H4" s="66"/>
      <c r="I4" s="66"/>
      <c r="J4" s="66"/>
      <c r="K4" s="40"/>
      <c r="L4" s="40"/>
      <c r="M4" s="40"/>
      <c r="N4" s="40"/>
      <c r="O4" s="40"/>
      <c r="P4" s="40"/>
      <c r="Q4" s="15"/>
      <c r="R4" s="6"/>
    </row>
    <row r="5" spans="1:18" ht="15">
      <c r="A5" s="7"/>
      <c r="B5" s="6"/>
      <c r="C5" s="6"/>
      <c r="D5" s="66"/>
      <c r="E5" s="66"/>
      <c r="F5" s="66"/>
      <c r="G5" s="66"/>
      <c r="H5" s="66"/>
      <c r="I5" s="66"/>
      <c r="J5" s="66"/>
      <c r="K5" s="40"/>
      <c r="L5" s="40"/>
      <c r="M5" s="40"/>
      <c r="N5" s="40"/>
      <c r="O5" s="40"/>
      <c r="P5" s="40"/>
      <c r="Q5" s="15"/>
      <c r="R5" s="6"/>
    </row>
    <row r="6" spans="1:18" ht="15">
      <c r="A6" s="7"/>
      <c r="B6" s="6"/>
      <c r="C6" s="6"/>
      <c r="D6" s="66"/>
      <c r="E6" s="66"/>
      <c r="F6" s="66"/>
      <c r="G6" s="66"/>
      <c r="H6" s="66"/>
      <c r="I6" s="66"/>
      <c r="J6" s="66"/>
      <c r="K6" s="40"/>
      <c r="L6" s="40"/>
      <c r="M6" s="40"/>
      <c r="N6" s="40"/>
      <c r="O6" s="40"/>
      <c r="P6" s="40"/>
      <c r="Q6" s="15"/>
      <c r="R6" s="6"/>
    </row>
    <row r="7" spans="1:20" ht="26.25" customHeight="1">
      <c r="A7" s="32" t="s">
        <v>24</v>
      </c>
      <c r="B7" s="6"/>
      <c r="C7" s="6"/>
      <c r="D7" s="6"/>
      <c r="E7" s="6"/>
      <c r="F7" s="6"/>
      <c r="G7" s="6"/>
      <c r="H7" s="6"/>
      <c r="I7" s="6"/>
      <c r="J7" s="6"/>
      <c r="K7" s="6"/>
      <c r="L7" s="6"/>
      <c r="M7" s="6"/>
      <c r="N7" s="6"/>
      <c r="O7" s="6"/>
      <c r="P7" s="6"/>
      <c r="S7" s="67"/>
      <c r="T7" s="67"/>
    </row>
    <row r="8" spans="1:20" ht="15.75">
      <c r="A8" s="35" t="s">
        <v>46</v>
      </c>
      <c r="B8" s="6"/>
      <c r="C8" s="6"/>
      <c r="D8" s="6"/>
      <c r="E8" s="6"/>
      <c r="F8" s="6"/>
      <c r="G8" s="6"/>
      <c r="H8" s="6"/>
      <c r="I8" s="6"/>
      <c r="J8" s="6"/>
      <c r="K8" s="6"/>
      <c r="L8" s="6"/>
      <c r="M8" s="6"/>
      <c r="N8" s="6"/>
      <c r="O8" s="6"/>
      <c r="P8" s="6"/>
      <c r="S8" s="68" t="s">
        <v>26</v>
      </c>
      <c r="T8" s="68"/>
    </row>
    <row r="9" spans="1:20"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10"/>
      <c r="S9" s="8" t="s">
        <v>0</v>
      </c>
      <c r="T9" s="3" t="s">
        <v>153</v>
      </c>
    </row>
    <row r="10" spans="1:20" ht="15.75">
      <c r="A10" s="5">
        <v>1</v>
      </c>
      <c r="S10" s="8" t="s">
        <v>1</v>
      </c>
      <c r="T10" s="3" t="s">
        <v>154</v>
      </c>
    </row>
    <row r="11" spans="1:20" ht="15.75">
      <c r="A11" s="5">
        <v>2</v>
      </c>
      <c r="S11" s="8" t="s">
        <v>2</v>
      </c>
      <c r="T11" s="3" t="s">
        <v>155</v>
      </c>
    </row>
    <row r="12" spans="1:20" ht="15.75">
      <c r="A12" s="5">
        <v>3</v>
      </c>
      <c r="S12" s="8" t="s">
        <v>3</v>
      </c>
      <c r="T12" s="3" t="s">
        <v>156</v>
      </c>
    </row>
    <row r="13" spans="1:20" ht="15.75">
      <c r="A13" s="5">
        <v>4</v>
      </c>
      <c r="S13" s="8" t="s">
        <v>4</v>
      </c>
      <c r="T13" s="3" t="s">
        <v>157</v>
      </c>
    </row>
    <row r="14" spans="1:20" ht="15.75">
      <c r="A14" s="5">
        <v>5</v>
      </c>
      <c r="S14" s="8" t="s">
        <v>5</v>
      </c>
      <c r="T14" s="3" t="s">
        <v>158</v>
      </c>
    </row>
    <row r="15" spans="1:20" ht="15.75">
      <c r="A15" s="5">
        <v>6</v>
      </c>
      <c r="S15" s="8" t="s">
        <v>6</v>
      </c>
      <c r="T15" s="3" t="s">
        <v>159</v>
      </c>
    </row>
    <row r="16" spans="1:20" ht="15.75">
      <c r="A16" s="5">
        <v>7</v>
      </c>
      <c r="S16" s="8" t="s">
        <v>7</v>
      </c>
      <c r="T16" s="3" t="s">
        <v>160</v>
      </c>
    </row>
    <row r="17" spans="1:20" ht="15.75">
      <c r="A17" s="5">
        <v>8</v>
      </c>
      <c r="S17" s="8" t="s">
        <v>8</v>
      </c>
      <c r="T17" s="3" t="s">
        <v>161</v>
      </c>
    </row>
    <row r="18" spans="1:20" ht="15.75">
      <c r="A18" s="5">
        <v>9</v>
      </c>
      <c r="S18" s="8" t="s">
        <v>29</v>
      </c>
      <c r="T18" s="3" t="s">
        <v>162</v>
      </c>
    </row>
    <row r="19" spans="1:20" ht="15.75">
      <c r="A19" s="5">
        <v>10</v>
      </c>
      <c r="S19" s="8" t="s">
        <v>30</v>
      </c>
      <c r="T19" s="3" t="s">
        <v>163</v>
      </c>
    </row>
    <row r="20" spans="1:20" ht="15.75">
      <c r="A20" s="5">
        <v>11</v>
      </c>
      <c r="S20" s="8" t="s">
        <v>31</v>
      </c>
      <c r="T20" s="3" t="s">
        <v>164</v>
      </c>
    </row>
    <row r="21" spans="1:20" ht="15.75">
      <c r="A21" s="5">
        <v>12</v>
      </c>
      <c r="S21" s="8" t="s">
        <v>32</v>
      </c>
      <c r="T21" s="3" t="s">
        <v>165</v>
      </c>
    </row>
    <row r="22" spans="1:20" ht="15.75">
      <c r="A22" s="5">
        <v>13</v>
      </c>
      <c r="S22" s="8" t="s">
        <v>116</v>
      </c>
      <c r="T22" s="3" t="s">
        <v>166</v>
      </c>
    </row>
    <row r="23" spans="1:20" ht="15.75">
      <c r="A23" s="5">
        <v>14</v>
      </c>
      <c r="S23" s="8" t="s">
        <v>117</v>
      </c>
      <c r="T23" s="3" t="s">
        <v>45</v>
      </c>
    </row>
    <row r="24" spans="1:19" ht="15.75">
      <c r="A24" s="5">
        <v>15</v>
      </c>
      <c r="S24" s="8"/>
    </row>
    <row r="25" ht="15">
      <c r="A25" s="5">
        <v>16</v>
      </c>
    </row>
    <row r="26" spans="1:19" ht="23.25">
      <c r="A26" s="5">
        <v>17</v>
      </c>
      <c r="S26" s="13" t="s">
        <v>27</v>
      </c>
    </row>
    <row r="27" spans="1:19" ht="15.75">
      <c r="A27" s="5">
        <v>18</v>
      </c>
      <c r="S27" s="13"/>
    </row>
    <row r="28" spans="1:19" ht="15">
      <c r="A28" s="5">
        <v>19</v>
      </c>
      <c r="S28" s="12"/>
    </row>
    <row r="29" spans="1:19" ht="15">
      <c r="A29" s="5">
        <v>20</v>
      </c>
      <c r="S29" s="12"/>
    </row>
    <row r="30" spans="1:19" ht="15">
      <c r="A30" s="5">
        <v>21</v>
      </c>
      <c r="S30" s="11"/>
    </row>
    <row r="31" spans="1:20" ht="27.75">
      <c r="A31" s="5">
        <v>22</v>
      </c>
      <c r="R31" s="39" t="s">
        <v>49</v>
      </c>
      <c r="S31" s="39"/>
      <c r="T31" s="39"/>
    </row>
    <row r="32" ht="15">
      <c r="A32" s="5">
        <v>23</v>
      </c>
    </row>
    <row r="33" spans="1:20" ht="18">
      <c r="A33" s="5">
        <v>24</v>
      </c>
      <c r="R33" s="21">
        <v>1</v>
      </c>
      <c r="S33" s="16">
        <f>'h9'!Z12</f>
        <v>0</v>
      </c>
      <c r="T33" s="20">
        <f>'h9'!AA12</f>
        <v>0</v>
      </c>
    </row>
    <row r="34" spans="1:20" ht="18">
      <c r="A34" s="5">
        <v>25</v>
      </c>
      <c r="R34" s="22">
        <v>2</v>
      </c>
      <c r="S34" s="16">
        <f>'h9'!Z13</f>
        <v>0</v>
      </c>
      <c r="T34" s="20">
        <f>'h9'!AA13</f>
        <v>0</v>
      </c>
    </row>
    <row r="35" spans="1:20" ht="18">
      <c r="A35" s="5">
        <v>26</v>
      </c>
      <c r="R35" s="23">
        <v>3</v>
      </c>
      <c r="S35" s="16">
        <f>'h9'!Z14</f>
        <v>0</v>
      </c>
      <c r="T35" s="20">
        <f>'h9'!AA14</f>
        <v>0</v>
      </c>
    </row>
    <row r="36" spans="1:20" ht="18">
      <c r="A36" s="5">
        <v>27</v>
      </c>
      <c r="R36" s="24">
        <v>4</v>
      </c>
      <c r="S36" s="16">
        <f>'h9'!Z15</f>
        <v>0</v>
      </c>
      <c r="T36" s="20">
        <f>'h9'!AA15</f>
        <v>0</v>
      </c>
    </row>
    <row r="37" spans="1:20" ht="18">
      <c r="A37" s="5">
        <v>28</v>
      </c>
      <c r="R37" s="25">
        <v>5</v>
      </c>
      <c r="S37" s="16">
        <f>'h9'!Z16</f>
        <v>0</v>
      </c>
      <c r="T37" s="20">
        <f>'h9'!AA16</f>
        <v>0</v>
      </c>
    </row>
    <row r="38" ht="15">
      <c r="A38" s="5">
        <v>29</v>
      </c>
    </row>
    <row r="39" ht="15">
      <c r="A39" s="5">
        <v>30</v>
      </c>
    </row>
    <row r="40" ht="15">
      <c r="A40" s="5">
        <v>31</v>
      </c>
    </row>
    <row r="41" spans="1:19" ht="15">
      <c r="A41" s="5">
        <v>32</v>
      </c>
      <c r="R41" s="4"/>
      <c r="S41" s="4"/>
    </row>
    <row r="42" spans="1:19" ht="15">
      <c r="A42" s="5">
        <v>33</v>
      </c>
      <c r="R42" s="4"/>
      <c r="S42" s="4"/>
    </row>
    <row r="43" spans="1:19" ht="15">
      <c r="A43" s="5">
        <v>34</v>
      </c>
      <c r="R43" s="4"/>
      <c r="S43" s="4"/>
    </row>
    <row r="44" spans="1:19" ht="15">
      <c r="A44" s="5">
        <v>35</v>
      </c>
      <c r="R44" s="4"/>
      <c r="S44" s="4"/>
    </row>
    <row r="45" spans="1:19" ht="15">
      <c r="A45" s="5">
        <v>36</v>
      </c>
      <c r="R45" s="4"/>
      <c r="S45" s="4"/>
    </row>
    <row r="46" spans="1:19" ht="15">
      <c r="A46" s="5">
        <v>37</v>
      </c>
      <c r="R46" s="4"/>
      <c r="S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S7:T7"/>
    <mergeCell ref="S8:T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DC7F-DB86-4476-BD27-94C14C4A65DD}">
  <sheetPr codeName="Arkusz18"/>
  <dimension ref="A1:AA41"/>
  <sheetViews>
    <sheetView workbookViewId="0" topLeftCell="A1">
      <selection activeCell="B13" sqref="B13:P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6" ht="15">
      <c r="B2" t="str">
        <f>Hierarchia_9!B9</f>
        <v>p1</v>
      </c>
      <c r="C2" t="str">
        <f>Hierarchia_9!C9</f>
        <v>p2</v>
      </c>
      <c r="D2" t="str">
        <f>Hierarchia_9!D9</f>
        <v>p3</v>
      </c>
      <c r="E2" t="str">
        <f>Hierarchia_9!E9</f>
        <v>p4</v>
      </c>
      <c r="F2" t="str">
        <f>Hierarchia_9!F9</f>
        <v>p5</v>
      </c>
      <c r="G2" t="str">
        <f>Hierarchia_9!G9</f>
        <v>p6</v>
      </c>
      <c r="H2" t="str">
        <f>Hierarchia_9!H9</f>
        <v>p7</v>
      </c>
      <c r="I2" t="str">
        <f>Hierarchia_9!I9</f>
        <v>p8</v>
      </c>
      <c r="J2" t="str">
        <f>Hierarchia_9!J9</f>
        <v>p9</v>
      </c>
      <c r="K2" t="str">
        <f>Hierarchia_9!K9</f>
        <v>p10</v>
      </c>
      <c r="L2" t="str">
        <f>Hierarchia_9!L9</f>
        <v>p11</v>
      </c>
      <c r="M2" t="str">
        <f>Hierarchia_9!M9</f>
        <v>p12</v>
      </c>
      <c r="N2" t="str">
        <f>Hierarchia_9!N9</f>
        <v>p13</v>
      </c>
      <c r="O2" t="str">
        <f>Hierarchia_9!O9</f>
        <v>p14</v>
      </c>
      <c r="P2" t="str">
        <f>Hierarchia_9!P9</f>
        <v>p15</v>
      </c>
    </row>
    <row r="3" spans="1:19" ht="15">
      <c r="A3">
        <v>1</v>
      </c>
      <c r="B3" s="19">
        <f>COUNTIF(Hierarchia_9!B10:B5000,1)</f>
        <v>0</v>
      </c>
      <c r="C3" s="19">
        <f>COUNTIF(Hierarchia_9!C10:C5000,1)</f>
        <v>0</v>
      </c>
      <c r="D3" s="19">
        <f>COUNTIF(Hierarchia_9!D10:D5000,1)</f>
        <v>0</v>
      </c>
      <c r="E3" s="19">
        <f>COUNTIF(Hierarchia_9!E10:E5000,1)</f>
        <v>0</v>
      </c>
      <c r="F3" s="19">
        <f>COUNTIF(Hierarchia_9!F10:F5000,1)</f>
        <v>0</v>
      </c>
      <c r="G3" s="19">
        <f>COUNTIF(Hierarchia_9!G10:G5000,1)</f>
        <v>0</v>
      </c>
      <c r="H3" s="19">
        <f>COUNTIF(Hierarchia_9!H10:H5000,1)</f>
        <v>0</v>
      </c>
      <c r="I3" s="19">
        <f>COUNTIF(Hierarchia_9!I10:I5000,1)</f>
        <v>0</v>
      </c>
      <c r="J3" s="19">
        <f>COUNTIF(Hierarchia_9!J10:J5000,1)</f>
        <v>0</v>
      </c>
      <c r="K3" s="19">
        <f>COUNTIF(Hierarchia_9!K10:K5000,1)</f>
        <v>0</v>
      </c>
      <c r="L3" s="19">
        <f>COUNTIF(Hierarchia_9!L10:L5000,1)</f>
        <v>0</v>
      </c>
      <c r="M3" s="19">
        <f>COUNTIF(Hierarchia_9!M10:M5000,1)</f>
        <v>0</v>
      </c>
      <c r="N3" s="19">
        <f>COUNTIF(Hierarchia_9!N10:N5000,1)</f>
        <v>0</v>
      </c>
      <c r="O3" s="19">
        <f>COUNTIF(Hierarchia_9!O10:O5000,1)</f>
        <v>0</v>
      </c>
      <c r="P3" s="19">
        <f>COUNTIF(Hierarchia_9!P10:P5000,1)</f>
        <v>0</v>
      </c>
      <c r="Q3" s="19"/>
      <c r="R3" s="19"/>
      <c r="S3" s="19"/>
    </row>
    <row r="4" spans="1:19" ht="15">
      <c r="A4">
        <v>2</v>
      </c>
      <c r="B4" s="19">
        <f>COUNTIF(Hierarchia_9!B10:B5000,2)</f>
        <v>0</v>
      </c>
      <c r="C4" s="19">
        <f>COUNTIF(Hierarchia_9!C10:C5000,2)</f>
        <v>0</v>
      </c>
      <c r="D4" s="19">
        <f>COUNTIF(Hierarchia_9!D10:D5000,2)</f>
        <v>0</v>
      </c>
      <c r="E4" s="19">
        <f>COUNTIF(Hierarchia_9!E10:E5000,2)</f>
        <v>0</v>
      </c>
      <c r="F4" s="19">
        <f>COUNTIF(Hierarchia_9!F10:F5000,2)</f>
        <v>0</v>
      </c>
      <c r="G4" s="19">
        <f>COUNTIF(Hierarchia_9!G10:G5000,2)</f>
        <v>0</v>
      </c>
      <c r="H4" s="19">
        <f>COUNTIF(Hierarchia_9!H10:H5000,2)</f>
        <v>0</v>
      </c>
      <c r="I4" s="19">
        <f>COUNTIF(Hierarchia_9!I10:I5000,2)</f>
        <v>0</v>
      </c>
      <c r="J4" s="19">
        <f>COUNTIF(Hierarchia_9!J10:J5000,2)</f>
        <v>0</v>
      </c>
      <c r="K4" s="19">
        <f>COUNTIF(Hierarchia_9!K10:K5000,2)</f>
        <v>0</v>
      </c>
      <c r="L4" s="19">
        <f>COUNTIF(Hierarchia_9!L10:L5000,2)</f>
        <v>0</v>
      </c>
      <c r="M4" s="19">
        <f>COUNTIF(Hierarchia_9!M10:M5000,2)</f>
        <v>0</v>
      </c>
      <c r="N4" s="19">
        <f>COUNTIF(Hierarchia_9!N10:N5000,2)</f>
        <v>0</v>
      </c>
      <c r="O4" s="19">
        <f>COUNTIF(Hierarchia_9!O10:O5000,2)</f>
        <v>0</v>
      </c>
      <c r="P4" s="19">
        <f>COUNTIF(Hierarchia_9!P10:P5000,2)</f>
        <v>0</v>
      </c>
      <c r="Q4" s="19"/>
      <c r="R4" s="19"/>
      <c r="S4" s="19"/>
    </row>
    <row r="5" spans="1:19" ht="15">
      <c r="A5">
        <v>3</v>
      </c>
      <c r="B5" s="19">
        <f>COUNTIF(Hierarchia_9!B10:B5000,3)</f>
        <v>0</v>
      </c>
      <c r="C5" s="19">
        <f>COUNTIF(Hierarchia_9!C10:C5000,3)</f>
        <v>0</v>
      </c>
      <c r="D5" s="19">
        <f>COUNTIF(Hierarchia_9!D10:D5000,3)</f>
        <v>0</v>
      </c>
      <c r="E5" s="19">
        <f>COUNTIF(Hierarchia_9!E10:E5000,3)</f>
        <v>0</v>
      </c>
      <c r="F5" s="19">
        <f>COUNTIF(Hierarchia_9!F10:F5000,3)</f>
        <v>0</v>
      </c>
      <c r="G5" s="19">
        <f>COUNTIF(Hierarchia_9!G10:G5000,3)</f>
        <v>0</v>
      </c>
      <c r="H5" s="19">
        <f>COUNTIF(Hierarchia_9!H10:H5000,3)</f>
        <v>0</v>
      </c>
      <c r="I5" s="19">
        <f>COUNTIF(Hierarchia_9!I10:I5000,3)</f>
        <v>0</v>
      </c>
      <c r="J5" s="19">
        <f>COUNTIF(Hierarchia_9!J10:J5000,3)</f>
        <v>0</v>
      </c>
      <c r="K5" s="19">
        <f>COUNTIF(Hierarchia_9!K10:K5000,3)</f>
        <v>0</v>
      </c>
      <c r="L5" s="19">
        <f>COUNTIF(Hierarchia_9!L10:L5000,3)</f>
        <v>0</v>
      </c>
      <c r="M5" s="19">
        <f>COUNTIF(Hierarchia_9!M10:M5000,3)</f>
        <v>0</v>
      </c>
      <c r="N5" s="19">
        <f>COUNTIF(Hierarchia_9!N10:N5000,3)</f>
        <v>0</v>
      </c>
      <c r="O5" s="19">
        <f>COUNTIF(Hierarchia_9!O10:O5000,3)</f>
        <v>0</v>
      </c>
      <c r="P5" s="19">
        <f>COUNTIF(Hierarchia_9!P10:P5000,3)</f>
        <v>0</v>
      </c>
      <c r="Q5" s="19"/>
      <c r="R5" s="19"/>
      <c r="S5" s="19"/>
    </row>
    <row r="6" spans="1:19" ht="15">
      <c r="A6">
        <v>4</v>
      </c>
      <c r="B6" s="19">
        <f>COUNTIF(Hierarchia_9!B10:B5000,4)</f>
        <v>0</v>
      </c>
      <c r="C6" s="19">
        <f>COUNTIF(Hierarchia_9!C10:C5000,4)</f>
        <v>0</v>
      </c>
      <c r="D6" s="19">
        <f>COUNTIF(Hierarchia_9!D10:D5000,4)</f>
        <v>0</v>
      </c>
      <c r="E6" s="19">
        <f>COUNTIF(Hierarchia_9!E10:E5000,4)</f>
        <v>0</v>
      </c>
      <c r="F6" s="19">
        <f>COUNTIF(Hierarchia_9!F10:F5000,4)</f>
        <v>0</v>
      </c>
      <c r="G6" s="19">
        <f>COUNTIF(Hierarchia_9!G10:G5000,4)</f>
        <v>0</v>
      </c>
      <c r="H6" s="19">
        <f>COUNTIF(Hierarchia_9!H10:H5000,4)</f>
        <v>0</v>
      </c>
      <c r="I6" s="19">
        <f>COUNTIF(Hierarchia_9!I10:I5000,4)</f>
        <v>0</v>
      </c>
      <c r="J6" s="19">
        <f>COUNTIF(Hierarchia_9!J10:J5000,4)</f>
        <v>0</v>
      </c>
      <c r="K6" s="19">
        <f>COUNTIF(Hierarchia_9!K10:K5000,4)</f>
        <v>0</v>
      </c>
      <c r="L6" s="19">
        <f>COUNTIF(Hierarchia_9!L10:L5000,4)</f>
        <v>0</v>
      </c>
      <c r="M6" s="19">
        <f>COUNTIF(Hierarchia_9!M10:M5000,4)</f>
        <v>0</v>
      </c>
      <c r="N6" s="19">
        <f>COUNTIF(Hierarchia_9!N10:N5000,4)</f>
        <v>0</v>
      </c>
      <c r="O6" s="19">
        <f>COUNTIF(Hierarchia_9!O10:O5000,4)</f>
        <v>0</v>
      </c>
      <c r="P6" s="19">
        <f>COUNTIF(Hierarchia_9!P10:P5000,4)</f>
        <v>0</v>
      </c>
      <c r="Q6" s="19"/>
      <c r="R6" s="19"/>
      <c r="S6" s="19"/>
    </row>
    <row r="7" spans="1:19" ht="15">
      <c r="A7">
        <v>5</v>
      </c>
      <c r="B7" s="19">
        <f>COUNTIF(Hierarchia_9!B10:B5000,5)</f>
        <v>0</v>
      </c>
      <c r="C7" s="19">
        <f>COUNTIF(Hierarchia_9!C10:C5000,5)</f>
        <v>0</v>
      </c>
      <c r="D7" s="19">
        <f>COUNTIF(Hierarchia_9!D10:D5000,5)</f>
        <v>0</v>
      </c>
      <c r="E7" s="19">
        <f>COUNTIF(Hierarchia_9!E10:E5000,5)</f>
        <v>0</v>
      </c>
      <c r="F7" s="19">
        <f>COUNTIF(Hierarchia_9!F10:F5000,5)</f>
        <v>0</v>
      </c>
      <c r="G7" s="19">
        <f>COUNTIF(Hierarchia_9!G10:G5000,5)</f>
        <v>0</v>
      </c>
      <c r="H7" s="19">
        <f>COUNTIF(Hierarchia_9!H10:H5000,5)</f>
        <v>0</v>
      </c>
      <c r="I7" s="19">
        <f>COUNTIF(Hierarchia_9!I10:I5000,5)</f>
        <v>0</v>
      </c>
      <c r="J7" s="19">
        <f>COUNTIF(Hierarchia_9!J10:J5000,5)</f>
        <v>0</v>
      </c>
      <c r="K7" s="19">
        <f>COUNTIF(Hierarchia_9!K10:K5000,5)</f>
        <v>0</v>
      </c>
      <c r="L7" s="19">
        <f>COUNTIF(Hierarchia_9!L10:L5000,5)</f>
        <v>0</v>
      </c>
      <c r="M7" s="19">
        <f>COUNTIF(Hierarchia_9!M10:M5000,5)</f>
        <v>0</v>
      </c>
      <c r="N7" s="19">
        <f>COUNTIF(Hierarchia_9!N10:N5000,5)</f>
        <v>0</v>
      </c>
      <c r="O7" s="19">
        <f>COUNTIF(Hierarchia_9!O10:O5000,5)</f>
        <v>0</v>
      </c>
      <c r="P7" s="19">
        <f>COUNTIF(Hierarchia_9!P10:P5000,5)</f>
        <v>0</v>
      </c>
      <c r="Q7" s="19"/>
      <c r="R7" s="19"/>
      <c r="S7" s="19"/>
    </row>
    <row r="8" spans="1:19" ht="15">
      <c r="A8">
        <v>6</v>
      </c>
      <c r="B8" s="19">
        <f>Hierarchia_9!$B$4-SUM('h9'!B3:B7)</f>
        <v>0</v>
      </c>
      <c r="C8" s="19">
        <f>Hierarchia_9!$B$4-SUM('h9'!C3:C7)</f>
        <v>0</v>
      </c>
      <c r="D8" s="19">
        <f>Hierarchia_9!$B$4-SUM('h9'!D3:D7)</f>
        <v>0</v>
      </c>
      <c r="E8" s="19">
        <f>Hierarchia_9!$B$4-SUM('h9'!E3:E7)</f>
        <v>0</v>
      </c>
      <c r="F8" s="19">
        <f>Hierarchia_9!$B$4-SUM('h9'!F3:F7)</f>
        <v>0</v>
      </c>
      <c r="G8" s="19">
        <f>Hierarchia_9!$B$4-SUM('h9'!G3:G7)</f>
        <v>0</v>
      </c>
      <c r="H8" s="19">
        <f>Hierarchia_9!$B$4-SUM('h9'!H3:H7)</f>
        <v>0</v>
      </c>
      <c r="I8" s="19">
        <f>Hierarchia_9!$B$4-SUM('h9'!I3:I7)</f>
        <v>0</v>
      </c>
      <c r="J8" s="19">
        <f>Hierarchia_9!$B$4-SUM('h9'!J3:J7)</f>
        <v>0</v>
      </c>
      <c r="K8" s="19">
        <f>Hierarchia_9!$B$4-SUM('h9'!K3:K7)</f>
        <v>0</v>
      </c>
      <c r="L8" s="19">
        <f>Hierarchia_9!$B$4-SUM('h9'!L3:L7)</f>
        <v>0</v>
      </c>
      <c r="M8" s="19">
        <f>Hierarchia_9!$B$4-SUM('h9'!M3:M7)</f>
        <v>0</v>
      </c>
      <c r="N8" s="19">
        <f>Hierarchia_9!$B$4-SUM('h9'!N3:N7)</f>
        <v>0</v>
      </c>
      <c r="O8" s="19">
        <f>Hierarchia_9!$B$4-SUM('h9'!O3:O7)</f>
        <v>0</v>
      </c>
      <c r="P8" s="19">
        <f>Hierarchia_9!$B$4-SUM('h9'!P3:P7)</f>
        <v>0</v>
      </c>
      <c r="Q8" s="19"/>
      <c r="R8" s="19"/>
      <c r="S8" s="19"/>
    </row>
    <row r="10" ht="15">
      <c r="A10" t="s">
        <v>11</v>
      </c>
    </row>
    <row r="11" spans="2:25" ht="15">
      <c r="B11" t="str">
        <f>B2</f>
        <v>p1</v>
      </c>
      <c r="C11" t="str">
        <f aca="true" t="shared" si="0" ref="C11:P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U11" t="s">
        <v>89</v>
      </c>
      <c r="V11" s="2" t="s">
        <v>9</v>
      </c>
      <c r="W11" s="2" t="s">
        <v>12</v>
      </c>
      <c r="X11" s="2" t="s">
        <v>10</v>
      </c>
      <c r="Y11" s="2" t="s">
        <v>13</v>
      </c>
    </row>
    <row r="12" spans="1:25" ht="15">
      <c r="A12">
        <v>1</v>
      </c>
      <c r="B12" s="19">
        <f aca="true" t="shared" si="1" ref="B12:P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c r="R12" s="19"/>
      <c r="S12" s="19"/>
      <c r="U12">
        <f>COUNTIF(B12:P12,"&gt;="&amp;W12)</f>
        <v>15</v>
      </c>
      <c r="V12" s="1">
        <f>STDEVP(B12:P12)</f>
        <v>0</v>
      </c>
      <c r="W12" s="1">
        <f>MAX(B12:P12)-V12</f>
        <v>0</v>
      </c>
      <c r="X12">
        <f>MAX(B18:P18)</f>
        <v>0</v>
      </c>
      <c r="Y12">
        <f>COUNTIF(B18:P18,X12)</f>
        <v>0</v>
      </c>
    </row>
    <row r="13" spans="1:25" ht="15">
      <c r="A13">
        <v>2</v>
      </c>
      <c r="H13" s="43"/>
      <c r="I13" s="43"/>
      <c r="J13" s="43"/>
      <c r="U13">
        <f aca="true" t="shared" si="2" ref="U13:U17">COUNTIF(B13:P13,"&gt;="&amp;W13)</f>
        <v>0</v>
      </c>
      <c r="V13" s="1" t="e">
        <f aca="true" t="shared" si="3" ref="V13:V17">STDEVP(B13:P13)</f>
        <v>#DIV/0!</v>
      </c>
      <c r="W13" s="1" t="e">
        <f aca="true" t="shared" si="4" ref="W13:W17">MAX(B13:P13)-V13</f>
        <v>#DIV/0!</v>
      </c>
      <c r="X13">
        <f aca="true" t="shared" si="5" ref="X13:X16">MAX(B19:P19)</f>
        <v>0</v>
      </c>
      <c r="Y13">
        <f aca="true" t="shared" si="6" ref="Y13:Y16">COUNTIF(B19:P19,X13)</f>
        <v>0</v>
      </c>
    </row>
    <row r="14" spans="1:25" ht="15">
      <c r="A14">
        <v>3</v>
      </c>
      <c r="H14" s="42"/>
      <c r="J14" s="42"/>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MAX(B23:P23)</f>
        <v>0</v>
      </c>
      <c r="Y17">
        <f>COUNTIF(B23:P23,X17)</f>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153</v>
      </c>
      <c r="C24" s="19"/>
      <c r="D24" s="19"/>
      <c r="E24" s="19"/>
      <c r="F24" s="19"/>
    </row>
    <row r="25" spans="1:6" ht="15.75">
      <c r="A25" s="17" t="s">
        <v>1</v>
      </c>
      <c r="B25" s="3" t="s">
        <v>154</v>
      </c>
      <c r="C25" s="19"/>
      <c r="D25" s="19"/>
      <c r="E25" s="19"/>
      <c r="F25" s="19"/>
    </row>
    <row r="26" spans="1:6" ht="15.75">
      <c r="A26" s="17" t="s">
        <v>2</v>
      </c>
      <c r="B26" s="3" t="s">
        <v>155</v>
      </c>
      <c r="C26" s="19"/>
      <c r="D26" s="19"/>
      <c r="E26" s="19"/>
      <c r="F26" s="19"/>
    </row>
    <row r="27" spans="1:6" ht="15.75">
      <c r="A27" s="17" t="s">
        <v>3</v>
      </c>
      <c r="B27" s="3" t="s">
        <v>156</v>
      </c>
      <c r="C27" s="19"/>
      <c r="D27" s="19"/>
      <c r="E27" s="19"/>
      <c r="F27" s="19"/>
    </row>
    <row r="28" spans="1:6" ht="15.75">
      <c r="A28" s="17" t="s">
        <v>4</v>
      </c>
      <c r="B28" s="3" t="s">
        <v>157</v>
      </c>
      <c r="C28" s="19"/>
      <c r="D28" s="19"/>
      <c r="E28" s="19"/>
      <c r="F28" s="19"/>
    </row>
    <row r="29" spans="1:6" ht="15.75">
      <c r="A29" s="17" t="s">
        <v>5</v>
      </c>
      <c r="B29" s="3" t="s">
        <v>158</v>
      </c>
      <c r="C29" s="19"/>
      <c r="D29" s="19"/>
      <c r="E29" s="19"/>
      <c r="F29" s="19"/>
    </row>
    <row r="30" spans="1:6" ht="15.75">
      <c r="A30" s="17" t="s">
        <v>6</v>
      </c>
      <c r="B30" s="3" t="s">
        <v>159</v>
      </c>
      <c r="C30" s="19"/>
      <c r="D30" s="19"/>
      <c r="E30" s="19"/>
      <c r="F30" s="19"/>
    </row>
    <row r="31" spans="1:6" ht="15.75">
      <c r="A31" s="17" t="s">
        <v>7</v>
      </c>
      <c r="B31" s="3" t="s">
        <v>160</v>
      </c>
      <c r="C31" s="19"/>
      <c r="D31" s="19"/>
      <c r="E31" s="19"/>
      <c r="F31" s="19"/>
    </row>
    <row r="32" spans="1:6" ht="15.75">
      <c r="A32" s="17" t="s">
        <v>8</v>
      </c>
      <c r="B32" s="3" t="s">
        <v>161</v>
      </c>
      <c r="C32" s="19"/>
      <c r="D32" s="19"/>
      <c r="E32" s="19"/>
      <c r="F32" s="19"/>
    </row>
    <row r="33" spans="1:6" ht="15.75">
      <c r="A33" s="17" t="s">
        <v>29</v>
      </c>
      <c r="B33" s="3" t="s">
        <v>162</v>
      </c>
      <c r="C33" s="19"/>
      <c r="D33" s="19"/>
      <c r="E33" s="19"/>
      <c r="F33" s="19"/>
    </row>
    <row r="34" spans="1:6" ht="15.75">
      <c r="A34" s="17" t="s">
        <v>30</v>
      </c>
      <c r="B34" s="3" t="s">
        <v>163</v>
      </c>
      <c r="C34" s="19"/>
      <c r="D34" s="19"/>
      <c r="E34" s="19"/>
      <c r="F34" s="19"/>
    </row>
    <row r="35" spans="1:6" ht="15.75">
      <c r="A35" s="17" t="s">
        <v>31</v>
      </c>
      <c r="B35" s="3" t="s">
        <v>164</v>
      </c>
      <c r="C35" s="19"/>
      <c r="D35" s="19"/>
      <c r="E35" s="19"/>
      <c r="F35" s="19"/>
    </row>
    <row r="36" spans="1:6" ht="15.75">
      <c r="A36" s="17" t="s">
        <v>32</v>
      </c>
      <c r="B36" s="3" t="s">
        <v>165</v>
      </c>
      <c r="C36" s="19"/>
      <c r="D36" s="19"/>
      <c r="E36" s="19"/>
      <c r="F36" s="19"/>
    </row>
    <row r="37" spans="1:2" ht="15.75">
      <c r="A37" s="17" t="s">
        <v>116</v>
      </c>
      <c r="B37" s="3" t="s">
        <v>166</v>
      </c>
    </row>
    <row r="38" spans="1:2" ht="15.75">
      <c r="A38" s="17" t="s">
        <v>117</v>
      </c>
      <c r="B38" s="3" t="s">
        <v>45</v>
      </c>
    </row>
    <row r="39" spans="1:2" ht="15.75">
      <c r="A39" s="17"/>
      <c r="B39" s="18"/>
    </row>
    <row r="40" spans="1:2" ht="15.75">
      <c r="A40" s="17"/>
      <c r="B40" s="18"/>
    </row>
    <row r="41" spans="1:2" ht="15.75">
      <c r="A41" s="17"/>
      <c r="B41" s="18"/>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9D6D1-6E95-460A-BE0D-159CA3FF9A00}">
  <sheetPr codeName="Arkusz20">
    <tabColor theme="8"/>
  </sheetPr>
  <dimension ref="A1:T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6" width="9.140625" style="5" customWidth="1"/>
    <col min="17" max="17" width="9.140625" style="6" customWidth="1"/>
    <col min="18" max="18" width="4.7109375" style="3" customWidth="1"/>
    <col min="19" max="19" width="5.7109375" style="3" customWidth="1"/>
    <col min="20" max="20" width="159.421875" style="3" bestFit="1" customWidth="1"/>
    <col min="21" max="16384" width="9.140625" style="3" customWidth="1"/>
  </cols>
  <sheetData>
    <row r="1" spans="1:18" ht="15">
      <c r="A1" s="6"/>
      <c r="B1" s="6"/>
      <c r="C1" s="6"/>
      <c r="D1" s="6"/>
      <c r="E1" s="6"/>
      <c r="F1" s="6"/>
      <c r="G1" s="6"/>
      <c r="H1" s="6"/>
      <c r="I1" s="6"/>
      <c r="J1" s="6"/>
      <c r="K1" s="6"/>
      <c r="L1" s="6"/>
      <c r="M1" s="6"/>
      <c r="N1" s="6"/>
      <c r="O1" s="6"/>
      <c r="P1" s="6"/>
      <c r="R1" s="6"/>
    </row>
    <row r="2" spans="1:18" ht="18">
      <c r="A2" s="14" t="s">
        <v>169</v>
      </c>
      <c r="B2" s="6"/>
      <c r="C2" s="6"/>
      <c r="D2" s="6"/>
      <c r="E2" s="6"/>
      <c r="F2" s="6"/>
      <c r="G2" s="6"/>
      <c r="H2" s="6"/>
      <c r="I2" s="6"/>
      <c r="J2" s="6"/>
      <c r="K2" s="6"/>
      <c r="L2" s="6"/>
      <c r="M2" s="6"/>
      <c r="N2" s="6"/>
      <c r="O2" s="6"/>
      <c r="P2" s="6"/>
      <c r="R2" s="6"/>
    </row>
    <row r="3" spans="1:18" ht="15">
      <c r="A3" s="6"/>
      <c r="B3" s="6"/>
      <c r="C3" s="6"/>
      <c r="D3" s="6"/>
      <c r="E3" s="6"/>
      <c r="F3" s="6"/>
      <c r="G3" s="6"/>
      <c r="H3" s="6"/>
      <c r="I3" s="6"/>
      <c r="J3" s="6"/>
      <c r="K3" s="6"/>
      <c r="L3" s="6"/>
      <c r="M3" s="6"/>
      <c r="N3" s="6"/>
      <c r="O3" s="6"/>
      <c r="P3" s="6"/>
      <c r="R3" s="6"/>
    </row>
    <row r="4" spans="1:18" ht="23.25" customHeight="1">
      <c r="A4" s="7"/>
      <c r="B4" s="33"/>
      <c r="C4" s="6"/>
      <c r="D4" s="66" t="s">
        <v>170</v>
      </c>
      <c r="E4" s="66"/>
      <c r="F4" s="66"/>
      <c r="G4" s="66"/>
      <c r="H4" s="66"/>
      <c r="I4" s="66"/>
      <c r="J4" s="66"/>
      <c r="K4" s="40"/>
      <c r="L4" s="40"/>
      <c r="M4" s="40"/>
      <c r="N4" s="40"/>
      <c r="O4" s="40"/>
      <c r="P4" s="40"/>
      <c r="Q4" s="15"/>
      <c r="R4" s="6"/>
    </row>
    <row r="5" spans="1:18" ht="15">
      <c r="A5" s="7"/>
      <c r="B5" s="6"/>
      <c r="C5" s="6"/>
      <c r="D5" s="66"/>
      <c r="E5" s="66"/>
      <c r="F5" s="66"/>
      <c r="G5" s="66"/>
      <c r="H5" s="66"/>
      <c r="I5" s="66"/>
      <c r="J5" s="66"/>
      <c r="K5" s="40"/>
      <c r="L5" s="40"/>
      <c r="M5" s="40"/>
      <c r="N5" s="40"/>
      <c r="O5" s="40"/>
      <c r="P5" s="40"/>
      <c r="Q5" s="15"/>
      <c r="R5" s="6"/>
    </row>
    <row r="6" spans="1:18" ht="15">
      <c r="A6" s="7"/>
      <c r="B6" s="6"/>
      <c r="C6" s="6"/>
      <c r="D6" s="66"/>
      <c r="E6" s="66"/>
      <c r="F6" s="66"/>
      <c r="G6" s="66"/>
      <c r="H6" s="66"/>
      <c r="I6" s="66"/>
      <c r="J6" s="66"/>
      <c r="K6" s="40"/>
      <c r="L6" s="40"/>
      <c r="M6" s="40"/>
      <c r="N6" s="40"/>
      <c r="O6" s="40"/>
      <c r="P6" s="40"/>
      <c r="Q6" s="15"/>
      <c r="R6" s="6"/>
    </row>
    <row r="7" spans="1:20" ht="26.25" customHeight="1">
      <c r="A7" s="32" t="s">
        <v>24</v>
      </c>
      <c r="B7" s="6"/>
      <c r="C7" s="6"/>
      <c r="D7" s="6"/>
      <c r="E7" s="6"/>
      <c r="F7" s="6"/>
      <c r="G7" s="6"/>
      <c r="H7" s="6"/>
      <c r="I7" s="6"/>
      <c r="J7" s="6"/>
      <c r="K7" s="6"/>
      <c r="L7" s="6"/>
      <c r="M7" s="6"/>
      <c r="N7" s="6"/>
      <c r="O7" s="6"/>
      <c r="P7" s="6"/>
      <c r="S7" s="67"/>
      <c r="T7" s="67"/>
    </row>
    <row r="8" spans="1:20" ht="15.75">
      <c r="A8" s="35" t="s">
        <v>46</v>
      </c>
      <c r="B8" s="6"/>
      <c r="C8" s="6"/>
      <c r="D8" s="6"/>
      <c r="E8" s="6"/>
      <c r="F8" s="6"/>
      <c r="G8" s="6"/>
      <c r="H8" s="6"/>
      <c r="I8" s="6"/>
      <c r="J8" s="6"/>
      <c r="K8" s="6"/>
      <c r="L8" s="6"/>
      <c r="M8" s="6"/>
      <c r="N8" s="6"/>
      <c r="O8" s="6"/>
      <c r="P8" s="6"/>
      <c r="S8" s="68" t="s">
        <v>26</v>
      </c>
      <c r="T8" s="68"/>
    </row>
    <row r="9" spans="1:20"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10"/>
      <c r="S9" s="8" t="s">
        <v>0</v>
      </c>
      <c r="T9" s="3" t="s">
        <v>153</v>
      </c>
    </row>
    <row r="10" spans="1:20" ht="15.75">
      <c r="A10" s="5">
        <v>1</v>
      </c>
      <c r="S10" s="8" t="s">
        <v>1</v>
      </c>
      <c r="T10" s="3" t="s">
        <v>154</v>
      </c>
    </row>
    <row r="11" spans="1:20" ht="15.75">
      <c r="A11" s="5">
        <v>2</v>
      </c>
      <c r="S11" s="8" t="s">
        <v>2</v>
      </c>
      <c r="T11" s="3" t="s">
        <v>155</v>
      </c>
    </row>
    <row r="12" spans="1:20" ht="15.75">
      <c r="A12" s="5">
        <v>3</v>
      </c>
      <c r="S12" s="8" t="s">
        <v>3</v>
      </c>
      <c r="T12" s="3" t="s">
        <v>156</v>
      </c>
    </row>
    <row r="13" spans="1:20" ht="15.75">
      <c r="A13" s="5">
        <v>4</v>
      </c>
      <c r="S13" s="8" t="s">
        <v>4</v>
      </c>
      <c r="T13" s="3" t="s">
        <v>157</v>
      </c>
    </row>
    <row r="14" spans="1:20" ht="15.75">
      <c r="A14" s="5">
        <v>5</v>
      </c>
      <c r="S14" s="8" t="s">
        <v>5</v>
      </c>
      <c r="T14" s="3" t="s">
        <v>158</v>
      </c>
    </row>
    <row r="15" spans="1:20" ht="15.75">
      <c r="A15" s="5">
        <v>6</v>
      </c>
      <c r="S15" s="8" t="s">
        <v>6</v>
      </c>
      <c r="T15" s="3" t="s">
        <v>159</v>
      </c>
    </row>
    <row r="16" spans="1:20" ht="15.75">
      <c r="A16" s="5">
        <v>7</v>
      </c>
      <c r="S16" s="8" t="s">
        <v>7</v>
      </c>
      <c r="T16" s="3" t="s">
        <v>160</v>
      </c>
    </row>
    <row r="17" spans="1:20" ht="15.75">
      <c r="A17" s="5">
        <v>8</v>
      </c>
      <c r="S17" s="8" t="s">
        <v>8</v>
      </c>
      <c r="T17" s="3" t="s">
        <v>161</v>
      </c>
    </row>
    <row r="18" spans="1:20" ht="15.75">
      <c r="A18" s="5">
        <v>9</v>
      </c>
      <c r="S18" s="8" t="s">
        <v>29</v>
      </c>
      <c r="T18" s="3" t="s">
        <v>162</v>
      </c>
    </row>
    <row r="19" spans="1:20" ht="15.75">
      <c r="A19" s="5">
        <v>10</v>
      </c>
      <c r="S19" s="8" t="s">
        <v>30</v>
      </c>
      <c r="T19" s="3" t="s">
        <v>163</v>
      </c>
    </row>
    <row r="20" spans="1:20" ht="15.75">
      <c r="A20" s="5">
        <v>11</v>
      </c>
      <c r="S20" s="8" t="s">
        <v>31</v>
      </c>
      <c r="T20" s="3" t="s">
        <v>164</v>
      </c>
    </row>
    <row r="21" spans="1:20" ht="15.75">
      <c r="A21" s="5">
        <v>12</v>
      </c>
      <c r="S21" s="8" t="s">
        <v>32</v>
      </c>
      <c r="T21" s="3" t="s">
        <v>165</v>
      </c>
    </row>
    <row r="22" spans="1:20" ht="15.75">
      <c r="A22" s="5">
        <v>13</v>
      </c>
      <c r="S22" s="8" t="s">
        <v>116</v>
      </c>
      <c r="T22" s="3" t="s">
        <v>166</v>
      </c>
    </row>
    <row r="23" spans="1:20" ht="15.75">
      <c r="A23" s="5">
        <v>14</v>
      </c>
      <c r="S23" s="8" t="s">
        <v>117</v>
      </c>
      <c r="T23" s="3" t="s">
        <v>45</v>
      </c>
    </row>
    <row r="24" spans="1:19" ht="15.75">
      <c r="A24" s="5">
        <v>15</v>
      </c>
      <c r="S24" s="8"/>
    </row>
    <row r="25" ht="15">
      <c r="A25" s="5">
        <v>16</v>
      </c>
    </row>
    <row r="26" spans="1:19" ht="23.25">
      <c r="A26" s="5">
        <v>17</v>
      </c>
      <c r="S26" s="13" t="s">
        <v>27</v>
      </c>
    </row>
    <row r="27" spans="1:19" ht="15.75">
      <c r="A27" s="5">
        <v>18</v>
      </c>
      <c r="S27" s="13"/>
    </row>
    <row r="28" spans="1:19" ht="15">
      <c r="A28" s="5">
        <v>19</v>
      </c>
      <c r="S28" s="12"/>
    </row>
    <row r="29" spans="1:19" ht="15">
      <c r="A29" s="5">
        <v>20</v>
      </c>
      <c r="S29" s="12"/>
    </row>
    <row r="30" spans="1:19" ht="15">
      <c r="A30" s="5">
        <v>21</v>
      </c>
      <c r="S30" s="11"/>
    </row>
    <row r="31" spans="1:20" ht="27.75">
      <c r="A31" s="5">
        <v>22</v>
      </c>
      <c r="R31" s="39" t="s">
        <v>49</v>
      </c>
      <c r="S31" s="39"/>
      <c r="T31" s="39"/>
    </row>
    <row r="32" ht="15">
      <c r="A32" s="5">
        <v>23</v>
      </c>
    </row>
    <row r="33" spans="1:20" ht="18">
      <c r="A33" s="5">
        <v>24</v>
      </c>
      <c r="R33" s="21">
        <v>1</v>
      </c>
      <c r="S33" s="16">
        <f>'h10'!Z12</f>
        <v>0</v>
      </c>
      <c r="T33" s="20">
        <f>'h10'!AA12</f>
        <v>0</v>
      </c>
    </row>
    <row r="34" spans="1:20" ht="18">
      <c r="A34" s="5">
        <v>25</v>
      </c>
      <c r="R34" s="22">
        <v>2</v>
      </c>
      <c r="S34" s="16">
        <f>'h10'!Z13</f>
        <v>0</v>
      </c>
      <c r="T34" s="20">
        <f>'h10'!AA13</f>
        <v>0</v>
      </c>
    </row>
    <row r="35" spans="1:20" ht="18">
      <c r="A35" s="5">
        <v>26</v>
      </c>
      <c r="R35" s="23">
        <v>3</v>
      </c>
      <c r="S35" s="16">
        <f>'h10'!Z14</f>
        <v>0</v>
      </c>
      <c r="T35" s="20">
        <f>'h10'!AA14</f>
        <v>0</v>
      </c>
    </row>
    <row r="36" spans="1:20" ht="18">
      <c r="A36" s="5">
        <v>27</v>
      </c>
      <c r="R36" s="24">
        <v>4</v>
      </c>
      <c r="S36" s="16">
        <f>'h10'!Z15</f>
        <v>0</v>
      </c>
      <c r="T36" s="20">
        <f>'h10'!AA15</f>
        <v>0</v>
      </c>
    </row>
    <row r="37" spans="1:20" ht="18">
      <c r="A37" s="5">
        <v>28</v>
      </c>
      <c r="R37" s="25">
        <v>5</v>
      </c>
      <c r="S37" s="16">
        <f>'h10'!Z16</f>
        <v>0</v>
      </c>
      <c r="T37" s="20">
        <f>'h10'!AA16</f>
        <v>0</v>
      </c>
    </row>
    <row r="38" ht="15">
      <c r="A38" s="5">
        <v>29</v>
      </c>
    </row>
    <row r="39" ht="15">
      <c r="A39" s="5">
        <v>30</v>
      </c>
    </row>
    <row r="40" ht="15">
      <c r="A40" s="5">
        <v>31</v>
      </c>
    </row>
    <row r="41" spans="1:19" ht="15">
      <c r="A41" s="5">
        <v>32</v>
      </c>
      <c r="R41" s="4"/>
      <c r="S41" s="4"/>
    </row>
    <row r="42" spans="1:19" ht="15">
      <c r="A42" s="5">
        <v>33</v>
      </c>
      <c r="R42" s="4"/>
      <c r="S42" s="4"/>
    </row>
    <row r="43" spans="1:19" ht="15">
      <c r="A43" s="5">
        <v>34</v>
      </c>
      <c r="R43" s="4"/>
      <c r="S43" s="4"/>
    </row>
    <row r="44" spans="1:19" ht="15">
      <c r="A44" s="5">
        <v>35</v>
      </c>
      <c r="R44" s="4"/>
      <c r="S44" s="4"/>
    </row>
    <row r="45" spans="1:19" ht="15">
      <c r="A45" s="5">
        <v>36</v>
      </c>
      <c r="R45" s="4"/>
      <c r="S45" s="4"/>
    </row>
    <row r="46" spans="1:19" ht="15">
      <c r="A46" s="5">
        <v>37</v>
      </c>
      <c r="R46" s="4"/>
      <c r="S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S7:T7"/>
    <mergeCell ref="S8:T8"/>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3E98-3236-4BAB-B80C-7C46FCBA2252}">
  <sheetPr codeName="Arkusz21"/>
  <dimension ref="A1:AA41"/>
  <sheetViews>
    <sheetView workbookViewId="0" topLeftCell="A1">
      <selection activeCell="B13" sqref="B13:P17"/>
    </sheetView>
  </sheetViews>
  <sheetFormatPr defaultColWidth="9.140625" defaultRowHeight="15"/>
  <cols>
    <col min="24" max="25" width="9.8515625" style="0" bestFit="1" customWidth="1"/>
  </cols>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6" ht="15">
      <c r="B2" t="str">
        <f>Hierarchia_10!B9</f>
        <v>p1</v>
      </c>
      <c r="C2" t="str">
        <f>Hierarchia_10!C9</f>
        <v>p2</v>
      </c>
      <c r="D2" t="str">
        <f>Hierarchia_10!D9</f>
        <v>p3</v>
      </c>
      <c r="E2" t="str">
        <f>Hierarchia_10!E9</f>
        <v>p4</v>
      </c>
      <c r="F2" t="str">
        <f>Hierarchia_10!F9</f>
        <v>p5</v>
      </c>
      <c r="G2" t="str">
        <f>Hierarchia_10!G9</f>
        <v>p6</v>
      </c>
      <c r="H2" t="str">
        <f>Hierarchia_10!H9</f>
        <v>p7</v>
      </c>
      <c r="I2" t="str">
        <f>Hierarchia_10!I9</f>
        <v>p8</v>
      </c>
      <c r="J2" t="str">
        <f>Hierarchia_10!J9</f>
        <v>p9</v>
      </c>
      <c r="K2" t="str">
        <f>Hierarchia_10!K9</f>
        <v>p10</v>
      </c>
      <c r="L2" t="str">
        <f>Hierarchia_10!L9</f>
        <v>p11</v>
      </c>
      <c r="M2" t="str">
        <f>Hierarchia_10!M9</f>
        <v>p12</v>
      </c>
      <c r="N2" t="str">
        <f>Hierarchia_10!N9</f>
        <v>p13</v>
      </c>
      <c r="O2" t="str">
        <f>Hierarchia_10!O9</f>
        <v>p14</v>
      </c>
      <c r="P2" t="str">
        <f>Hierarchia_10!P9</f>
        <v>p15</v>
      </c>
    </row>
    <row r="3" spans="1:19" ht="15">
      <c r="A3">
        <v>1</v>
      </c>
      <c r="B3" s="19">
        <f>COUNTIF(Hierarchia_10!B10:B5000,1)</f>
        <v>0</v>
      </c>
      <c r="C3" s="19">
        <f>COUNTIF(Hierarchia_10!C10:C5000,1)</f>
        <v>0</v>
      </c>
      <c r="D3" s="19">
        <f>COUNTIF(Hierarchia_10!D10:D5000,1)</f>
        <v>0</v>
      </c>
      <c r="E3" s="19">
        <f>COUNTIF(Hierarchia_10!E10:E5000,1)</f>
        <v>0</v>
      </c>
      <c r="F3" s="19">
        <f>COUNTIF(Hierarchia_10!F10:F5000,1)</f>
        <v>0</v>
      </c>
      <c r="G3" s="19">
        <f>COUNTIF(Hierarchia_10!G10:G5000,1)</f>
        <v>0</v>
      </c>
      <c r="H3" s="19">
        <f>COUNTIF(Hierarchia_10!H10:H5000,1)</f>
        <v>0</v>
      </c>
      <c r="I3" s="19">
        <f>COUNTIF(Hierarchia_10!I10:I5000,1)</f>
        <v>0</v>
      </c>
      <c r="J3" s="19">
        <f>COUNTIF(Hierarchia_10!J10:J5000,1)</f>
        <v>0</v>
      </c>
      <c r="K3" s="19">
        <f>COUNTIF(Hierarchia_10!K10:K5000,1)</f>
        <v>0</v>
      </c>
      <c r="L3" s="19">
        <f>COUNTIF(Hierarchia_10!L10:L5000,1)</f>
        <v>0</v>
      </c>
      <c r="M3" s="19">
        <f>COUNTIF(Hierarchia_10!M10:M5000,1)</f>
        <v>0</v>
      </c>
      <c r="N3" s="19">
        <f>COUNTIF(Hierarchia_10!N10:N5000,1)</f>
        <v>0</v>
      </c>
      <c r="O3" s="19">
        <f>COUNTIF(Hierarchia_10!O10:O5000,1)</f>
        <v>0</v>
      </c>
      <c r="P3" s="19">
        <f>COUNTIF(Hierarchia_10!P10:P5000,1)</f>
        <v>0</v>
      </c>
      <c r="Q3" s="19"/>
      <c r="R3" s="19"/>
      <c r="S3" s="19"/>
    </row>
    <row r="4" spans="1:19" ht="15">
      <c r="A4">
        <v>2</v>
      </c>
      <c r="B4" s="19">
        <f>COUNTIF(Hierarchia_10!B10:B5000,2)</f>
        <v>0</v>
      </c>
      <c r="C4" s="19">
        <f>COUNTIF(Hierarchia_10!C10:C5000,2)</f>
        <v>0</v>
      </c>
      <c r="D4" s="19">
        <f>COUNTIF(Hierarchia_10!D10:D5000,2)</f>
        <v>0</v>
      </c>
      <c r="E4" s="19">
        <f>COUNTIF(Hierarchia_10!E10:E5000,2)</f>
        <v>0</v>
      </c>
      <c r="F4" s="19">
        <f>COUNTIF(Hierarchia_10!F10:F5000,2)</f>
        <v>0</v>
      </c>
      <c r="G4" s="19">
        <f>COUNTIF(Hierarchia_10!G10:G5000,2)</f>
        <v>0</v>
      </c>
      <c r="H4" s="19">
        <f>COUNTIF(Hierarchia_10!H10:H5000,2)</f>
        <v>0</v>
      </c>
      <c r="I4" s="19">
        <f>COUNTIF(Hierarchia_10!I10:I5000,2)</f>
        <v>0</v>
      </c>
      <c r="J4" s="19">
        <f>COUNTIF(Hierarchia_10!J10:J5000,2)</f>
        <v>0</v>
      </c>
      <c r="K4" s="19">
        <f>COUNTIF(Hierarchia_10!K10:K5000,2)</f>
        <v>0</v>
      </c>
      <c r="L4" s="19">
        <f>COUNTIF(Hierarchia_10!L10:L5000,2)</f>
        <v>0</v>
      </c>
      <c r="M4" s="19">
        <f>COUNTIF(Hierarchia_10!M10:M5000,2)</f>
        <v>0</v>
      </c>
      <c r="N4" s="19">
        <f>COUNTIF(Hierarchia_10!N10:N5000,2)</f>
        <v>0</v>
      </c>
      <c r="O4" s="19">
        <f>COUNTIF(Hierarchia_10!O10:O5000,2)</f>
        <v>0</v>
      </c>
      <c r="P4" s="19">
        <f>COUNTIF(Hierarchia_10!P10:P5000,2)</f>
        <v>0</v>
      </c>
      <c r="Q4" s="19"/>
      <c r="R4" s="19"/>
      <c r="S4" s="19"/>
    </row>
    <row r="5" spans="1:19" ht="15">
      <c r="A5">
        <v>3</v>
      </c>
      <c r="B5" s="19">
        <f>COUNTIF(Hierarchia_10!B10:B5000,3)</f>
        <v>0</v>
      </c>
      <c r="C5" s="19">
        <f>COUNTIF(Hierarchia_10!C10:C5000,3)</f>
        <v>0</v>
      </c>
      <c r="D5" s="19">
        <f>COUNTIF(Hierarchia_10!D10:D5000,3)</f>
        <v>0</v>
      </c>
      <c r="E5" s="19">
        <f>COUNTIF(Hierarchia_10!E10:E5000,3)</f>
        <v>0</v>
      </c>
      <c r="F5" s="19">
        <f>COUNTIF(Hierarchia_10!F10:F5000,3)</f>
        <v>0</v>
      </c>
      <c r="G5" s="19">
        <f>COUNTIF(Hierarchia_10!G10:G5000,3)</f>
        <v>0</v>
      </c>
      <c r="H5" s="19">
        <f>COUNTIF(Hierarchia_10!H10:H5000,3)</f>
        <v>0</v>
      </c>
      <c r="I5" s="19">
        <f>COUNTIF(Hierarchia_10!I10:I5000,3)</f>
        <v>0</v>
      </c>
      <c r="J5" s="19">
        <f>COUNTIF(Hierarchia_10!J10:J5000,3)</f>
        <v>0</v>
      </c>
      <c r="K5" s="19">
        <f>COUNTIF(Hierarchia_10!K10:K5000,3)</f>
        <v>0</v>
      </c>
      <c r="L5" s="19">
        <f>COUNTIF(Hierarchia_10!L10:L5000,3)</f>
        <v>0</v>
      </c>
      <c r="M5" s="19">
        <f>COUNTIF(Hierarchia_10!M10:M5000,3)</f>
        <v>0</v>
      </c>
      <c r="N5" s="19">
        <f>COUNTIF(Hierarchia_10!N10:N5000,3)</f>
        <v>0</v>
      </c>
      <c r="O5" s="19">
        <f>COUNTIF(Hierarchia_10!O10:O5000,3)</f>
        <v>0</v>
      </c>
      <c r="P5" s="19">
        <f>COUNTIF(Hierarchia_10!P10:P5000,3)</f>
        <v>0</v>
      </c>
      <c r="Q5" s="19"/>
      <c r="R5" s="19"/>
      <c r="S5" s="19"/>
    </row>
    <row r="6" spans="1:19" ht="15">
      <c r="A6">
        <v>4</v>
      </c>
      <c r="B6" s="19">
        <f>COUNTIF(Hierarchia_10!B10:B5000,4)</f>
        <v>0</v>
      </c>
      <c r="C6" s="19">
        <f>COUNTIF(Hierarchia_10!C10:C5000,4)</f>
        <v>0</v>
      </c>
      <c r="D6" s="19">
        <f>COUNTIF(Hierarchia_10!D10:D5000,4)</f>
        <v>0</v>
      </c>
      <c r="E6" s="19">
        <f>COUNTIF(Hierarchia_10!E10:E5000,4)</f>
        <v>0</v>
      </c>
      <c r="F6" s="19">
        <f>COUNTIF(Hierarchia_10!F10:F5000,4)</f>
        <v>0</v>
      </c>
      <c r="G6" s="19">
        <f>COUNTIF(Hierarchia_10!G10:G5000,4)</f>
        <v>0</v>
      </c>
      <c r="H6" s="19">
        <f>COUNTIF(Hierarchia_10!H10:H5000,4)</f>
        <v>0</v>
      </c>
      <c r="I6" s="19">
        <f>COUNTIF(Hierarchia_10!I10:I5000,4)</f>
        <v>0</v>
      </c>
      <c r="J6" s="19">
        <f>COUNTIF(Hierarchia_10!J10:J5000,4)</f>
        <v>0</v>
      </c>
      <c r="K6" s="19">
        <f>COUNTIF(Hierarchia_10!K10:K5000,4)</f>
        <v>0</v>
      </c>
      <c r="L6" s="19">
        <f>COUNTIF(Hierarchia_10!L10:L5000,4)</f>
        <v>0</v>
      </c>
      <c r="M6" s="19">
        <f>COUNTIF(Hierarchia_10!M10:M5000,4)</f>
        <v>0</v>
      </c>
      <c r="N6" s="19">
        <f>COUNTIF(Hierarchia_10!N10:N5000,4)</f>
        <v>0</v>
      </c>
      <c r="O6" s="19">
        <f>COUNTIF(Hierarchia_10!O10:O5000,4)</f>
        <v>0</v>
      </c>
      <c r="P6" s="19">
        <f>COUNTIF(Hierarchia_10!P10:P5000,4)</f>
        <v>0</v>
      </c>
      <c r="Q6" s="19"/>
      <c r="R6" s="19"/>
      <c r="S6" s="19"/>
    </row>
    <row r="7" spans="1:19" ht="15">
      <c r="A7">
        <v>5</v>
      </c>
      <c r="B7" s="19">
        <f>COUNTIF(Hierarchia_10!B10:B5000,5)</f>
        <v>0</v>
      </c>
      <c r="C7" s="19">
        <f>COUNTIF(Hierarchia_10!C10:C5000,5)</f>
        <v>0</v>
      </c>
      <c r="D7" s="19">
        <f>COUNTIF(Hierarchia_10!D10:D5000,5)</f>
        <v>0</v>
      </c>
      <c r="E7" s="19">
        <f>COUNTIF(Hierarchia_10!E10:E5000,5)</f>
        <v>0</v>
      </c>
      <c r="F7" s="19">
        <f>COUNTIF(Hierarchia_10!F10:F5000,5)</f>
        <v>0</v>
      </c>
      <c r="G7" s="19">
        <f>COUNTIF(Hierarchia_10!G10:G5000,5)</f>
        <v>0</v>
      </c>
      <c r="H7" s="19">
        <f>COUNTIF(Hierarchia_10!H10:H5000,5)</f>
        <v>0</v>
      </c>
      <c r="I7" s="19">
        <f>COUNTIF(Hierarchia_10!I10:I5000,5)</f>
        <v>0</v>
      </c>
      <c r="J7" s="19">
        <f>COUNTIF(Hierarchia_10!J10:J5000,5)</f>
        <v>0</v>
      </c>
      <c r="K7" s="19">
        <f>COUNTIF(Hierarchia_10!K10:K5000,5)</f>
        <v>0</v>
      </c>
      <c r="L7" s="19">
        <f>COUNTIF(Hierarchia_10!L10:L5000,5)</f>
        <v>0</v>
      </c>
      <c r="M7" s="19">
        <f>COUNTIF(Hierarchia_10!M10:M5000,5)</f>
        <v>0</v>
      </c>
      <c r="N7" s="19">
        <f>COUNTIF(Hierarchia_10!N10:N5000,5)</f>
        <v>0</v>
      </c>
      <c r="O7" s="19">
        <f>COUNTIF(Hierarchia_10!O10:O5000,5)</f>
        <v>0</v>
      </c>
      <c r="P7" s="19">
        <f>COUNTIF(Hierarchia_10!P10:P5000,5)</f>
        <v>0</v>
      </c>
      <c r="Q7" s="19"/>
      <c r="R7" s="19"/>
      <c r="S7" s="19"/>
    </row>
    <row r="8" spans="1:19" ht="15">
      <c r="A8">
        <v>6</v>
      </c>
      <c r="B8" s="19">
        <f>Hierarchia_10!$B$4-SUM('h10'!B3:B7)</f>
        <v>0</v>
      </c>
      <c r="C8" s="19">
        <f>Hierarchia_10!$B$4-SUM('h10'!C3:C7)</f>
        <v>0</v>
      </c>
      <c r="D8" s="19">
        <f>Hierarchia_10!$B$4-SUM('h10'!D3:D7)</f>
        <v>0</v>
      </c>
      <c r="E8" s="19">
        <f>Hierarchia_10!$B$4-SUM('h10'!E3:E7)</f>
        <v>0</v>
      </c>
      <c r="F8" s="19">
        <f>Hierarchia_10!$B$4-SUM('h10'!F3:F7)</f>
        <v>0</v>
      </c>
      <c r="G8" s="19">
        <f>Hierarchia_10!$B$4-SUM('h10'!G3:G7)</f>
        <v>0</v>
      </c>
      <c r="H8" s="19">
        <f>Hierarchia_10!$B$4-SUM('h10'!H3:H7)</f>
        <v>0</v>
      </c>
      <c r="I8" s="19">
        <f>Hierarchia_10!$B$4-SUM('h10'!I3:I7)</f>
        <v>0</v>
      </c>
      <c r="J8" s="19">
        <f>Hierarchia_10!$B$4-SUM('h10'!J3:J7)</f>
        <v>0</v>
      </c>
      <c r="K8" s="19">
        <f>Hierarchia_10!$B$4-SUM('h10'!K3:K7)</f>
        <v>0</v>
      </c>
      <c r="L8" s="19">
        <f>Hierarchia_10!$B$4-SUM('h10'!L3:L7)</f>
        <v>0</v>
      </c>
      <c r="M8" s="19">
        <f>Hierarchia_10!$B$4-SUM('h10'!M3:M7)</f>
        <v>0</v>
      </c>
      <c r="N8" s="19">
        <f>Hierarchia_10!$B$4-SUM('h10'!N3:N7)</f>
        <v>0</v>
      </c>
      <c r="O8" s="19">
        <f>Hierarchia_10!$B$4-SUM('h10'!O3:O7)</f>
        <v>0</v>
      </c>
      <c r="P8" s="19">
        <f>Hierarchia_10!$B$4-SUM('h10'!P3:P7)</f>
        <v>0</v>
      </c>
      <c r="Q8" s="19"/>
      <c r="R8" s="19"/>
      <c r="S8" s="19"/>
    </row>
    <row r="10" ht="15">
      <c r="A10" t="s">
        <v>11</v>
      </c>
    </row>
    <row r="11" spans="2:27" ht="15">
      <c r="B11" t="str">
        <f>B2</f>
        <v>p1</v>
      </c>
      <c r="C11" t="str">
        <f aca="true" t="shared" si="0" ref="C11:P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U11" t="s">
        <v>89</v>
      </c>
      <c r="V11" s="2" t="s">
        <v>9</v>
      </c>
      <c r="W11" s="2" t="s">
        <v>12</v>
      </c>
      <c r="X11" s="2" t="s">
        <v>10</v>
      </c>
      <c r="Y11" s="2" t="s">
        <v>13</v>
      </c>
      <c r="Z11" s="2"/>
      <c r="AA11" s="2"/>
    </row>
    <row r="12" spans="1:25" ht="15">
      <c r="A12">
        <v>1</v>
      </c>
      <c r="B12" s="19">
        <f aca="true" t="shared" si="1" ref="B12:P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c r="R12" s="19"/>
      <c r="S12" s="19"/>
      <c r="U12">
        <f>COUNTIF(B12:P12,"&gt;="&amp;W12)</f>
        <v>15</v>
      </c>
      <c r="V12" s="1">
        <f>STDEVP(B12:P12)</f>
        <v>0</v>
      </c>
      <c r="W12" s="1">
        <f>MAX(B12:P12)-V12</f>
        <v>0</v>
      </c>
      <c r="X12">
        <f aca="true" t="shared" si="2" ref="X12:X17">MAX(B18:P18)</f>
        <v>0</v>
      </c>
      <c r="Y12">
        <f aca="true" t="shared" si="3" ref="Y12:Y17">COUNTIF(B18:P18,X12)</f>
        <v>0</v>
      </c>
    </row>
    <row r="13" spans="1:25" ht="15">
      <c r="A13" s="45">
        <v>2</v>
      </c>
      <c r="B13" s="19"/>
      <c r="C13" s="19"/>
      <c r="D13" s="19"/>
      <c r="E13" s="19"/>
      <c r="F13" s="19"/>
      <c r="G13" s="19"/>
      <c r="H13" s="19"/>
      <c r="I13" s="19"/>
      <c r="J13" s="19"/>
      <c r="K13" s="19"/>
      <c r="L13" s="19"/>
      <c r="M13" s="19"/>
      <c r="N13" s="19"/>
      <c r="O13" s="19"/>
      <c r="P13" s="19"/>
      <c r="U13">
        <f aca="true" t="shared" si="4" ref="U13:U17">COUNTIF(B13:P13,"&gt;="&amp;W13)</f>
        <v>0</v>
      </c>
      <c r="V13" s="1" t="e">
        <f aca="true" t="shared" si="5" ref="V13:V17">STDEVP(B13:P13)</f>
        <v>#DIV/0!</v>
      </c>
      <c r="W13" s="1" t="e">
        <f aca="true" t="shared" si="6" ref="W13:W17">MAX(B13:P13)-V13</f>
        <v>#DIV/0!</v>
      </c>
      <c r="X13">
        <f t="shared" si="2"/>
        <v>0</v>
      </c>
      <c r="Y13">
        <f t="shared" si="3"/>
        <v>0</v>
      </c>
    </row>
    <row r="14" spans="1:25" s="43" customFormat="1" ht="15">
      <c r="A14" s="43">
        <v>3</v>
      </c>
      <c r="B14" s="19"/>
      <c r="C14" s="19"/>
      <c r="D14" s="19"/>
      <c r="E14" s="19"/>
      <c r="F14" s="19"/>
      <c r="G14" s="19"/>
      <c r="H14" s="19"/>
      <c r="I14" s="19"/>
      <c r="J14" s="19"/>
      <c r="K14" s="19"/>
      <c r="L14" s="19"/>
      <c r="M14" s="19"/>
      <c r="N14" s="19"/>
      <c r="O14" s="19"/>
      <c r="P14" s="19"/>
      <c r="U14" s="43">
        <f t="shared" si="4"/>
        <v>0</v>
      </c>
      <c r="V14" s="44" t="e">
        <f t="shared" si="5"/>
        <v>#DIV/0!</v>
      </c>
      <c r="W14" s="44" t="e">
        <f t="shared" si="6"/>
        <v>#DIV/0!</v>
      </c>
      <c r="X14" s="43">
        <f t="shared" si="2"/>
        <v>0</v>
      </c>
      <c r="Y14" s="43">
        <f t="shared" si="3"/>
        <v>0</v>
      </c>
    </row>
    <row r="15" spans="1:25" ht="15">
      <c r="A15">
        <v>4</v>
      </c>
      <c r="B15" s="19"/>
      <c r="C15" s="19"/>
      <c r="D15" s="19"/>
      <c r="E15" s="19"/>
      <c r="F15" s="19"/>
      <c r="G15" s="19"/>
      <c r="H15" s="19"/>
      <c r="I15" s="19"/>
      <c r="J15" s="19"/>
      <c r="K15" s="19"/>
      <c r="L15" s="19"/>
      <c r="M15" s="19"/>
      <c r="N15" s="19"/>
      <c r="O15" s="19"/>
      <c r="P15" s="19"/>
      <c r="U15">
        <f t="shared" si="4"/>
        <v>0</v>
      </c>
      <c r="V15" s="1" t="e">
        <f t="shared" si="5"/>
        <v>#DIV/0!</v>
      </c>
      <c r="W15" s="1" t="e">
        <f t="shared" si="6"/>
        <v>#DIV/0!</v>
      </c>
      <c r="X15">
        <f t="shared" si="2"/>
        <v>0</v>
      </c>
      <c r="Y15">
        <f t="shared" si="3"/>
        <v>0</v>
      </c>
    </row>
    <row r="16" spans="1:25" ht="15">
      <c r="A16">
        <v>5</v>
      </c>
      <c r="B16" s="19"/>
      <c r="C16" s="19"/>
      <c r="D16" s="19"/>
      <c r="E16" s="19"/>
      <c r="F16" s="19"/>
      <c r="G16" s="19"/>
      <c r="H16" s="19"/>
      <c r="I16" s="19"/>
      <c r="J16" s="19"/>
      <c r="K16" s="19"/>
      <c r="L16" s="19"/>
      <c r="M16" s="19"/>
      <c r="N16" s="19"/>
      <c r="O16" s="19"/>
      <c r="P16" s="19"/>
      <c r="U16">
        <f t="shared" si="4"/>
        <v>0</v>
      </c>
      <c r="V16" s="1" t="e">
        <f t="shared" si="5"/>
        <v>#DIV/0!</v>
      </c>
      <c r="W16" s="1" t="e">
        <f t="shared" si="6"/>
        <v>#DIV/0!</v>
      </c>
      <c r="X16">
        <f t="shared" si="2"/>
        <v>0</v>
      </c>
      <c r="Y16">
        <f t="shared" si="3"/>
        <v>0</v>
      </c>
    </row>
    <row r="17" spans="1:25" ht="15">
      <c r="A17">
        <v>6</v>
      </c>
      <c r="B17" s="19"/>
      <c r="C17" s="19"/>
      <c r="D17" s="19"/>
      <c r="E17" s="19"/>
      <c r="F17" s="19"/>
      <c r="G17" s="19"/>
      <c r="H17" s="19"/>
      <c r="I17" s="19"/>
      <c r="J17" s="19"/>
      <c r="K17" s="19"/>
      <c r="L17" s="19"/>
      <c r="M17" s="19"/>
      <c r="N17" s="19"/>
      <c r="O17" s="19"/>
      <c r="P17" s="19"/>
      <c r="U17">
        <f t="shared" si="4"/>
        <v>0</v>
      </c>
      <c r="V17" s="1" t="e">
        <f t="shared" si="5"/>
        <v>#DIV/0!</v>
      </c>
      <c r="W17" s="1" t="e">
        <f t="shared" si="6"/>
        <v>#DIV/0!</v>
      </c>
      <c r="X17">
        <f t="shared" si="2"/>
        <v>0</v>
      </c>
      <c r="Y17">
        <f t="shared" si="3"/>
        <v>0</v>
      </c>
    </row>
    <row r="18" ht="15">
      <c r="A18" t="s">
        <v>172</v>
      </c>
    </row>
    <row r="19" ht="15">
      <c r="A19" s="45" t="s">
        <v>171</v>
      </c>
    </row>
    <row r="20" ht="15">
      <c r="A20" t="s">
        <v>173</v>
      </c>
    </row>
    <row r="21" ht="15">
      <c r="A21" t="s">
        <v>174</v>
      </c>
    </row>
    <row r="22" ht="15">
      <c r="A22" t="s">
        <v>175</v>
      </c>
    </row>
    <row r="23" ht="15">
      <c r="A23" t="s">
        <v>176</v>
      </c>
    </row>
    <row r="24" spans="1:6" ht="15.75">
      <c r="A24" s="17" t="s">
        <v>0</v>
      </c>
      <c r="B24" s="3" t="s">
        <v>153</v>
      </c>
      <c r="C24" s="19"/>
      <c r="D24" s="19"/>
      <c r="E24" s="19"/>
      <c r="F24" s="19"/>
    </row>
    <row r="25" spans="1:6" ht="15.75">
      <c r="A25" s="17" t="s">
        <v>1</v>
      </c>
      <c r="B25" s="3" t="s">
        <v>154</v>
      </c>
      <c r="C25" s="19"/>
      <c r="D25" s="19"/>
      <c r="E25" s="19"/>
      <c r="F25" s="19"/>
    </row>
    <row r="26" spans="1:6" ht="15.75">
      <c r="A26" s="17" t="s">
        <v>2</v>
      </c>
      <c r="B26" s="3" t="s">
        <v>155</v>
      </c>
      <c r="C26" s="19"/>
      <c r="D26" s="19"/>
      <c r="E26" s="19"/>
      <c r="F26" s="19"/>
    </row>
    <row r="27" spans="1:6" ht="15.75">
      <c r="A27" s="17" t="s">
        <v>3</v>
      </c>
      <c r="B27" s="3" t="s">
        <v>156</v>
      </c>
      <c r="C27" s="19"/>
      <c r="D27" s="19"/>
      <c r="E27" s="19"/>
      <c r="F27" s="19"/>
    </row>
    <row r="28" spans="1:6" ht="15.75">
      <c r="A28" s="17" t="s">
        <v>4</v>
      </c>
      <c r="B28" s="3" t="s">
        <v>157</v>
      </c>
      <c r="C28" s="19"/>
      <c r="D28" s="19"/>
      <c r="E28" s="19"/>
      <c r="F28" s="19"/>
    </row>
    <row r="29" spans="1:6" ht="15.75">
      <c r="A29" s="17" t="s">
        <v>5</v>
      </c>
      <c r="B29" s="3" t="s">
        <v>158</v>
      </c>
      <c r="C29" s="19"/>
      <c r="D29" s="19"/>
      <c r="E29" s="19"/>
      <c r="F29" s="19"/>
    </row>
    <row r="30" spans="1:6" ht="15.75">
      <c r="A30" s="17" t="s">
        <v>6</v>
      </c>
      <c r="B30" s="3" t="s">
        <v>159</v>
      </c>
      <c r="C30" s="19"/>
      <c r="D30" s="19"/>
      <c r="E30" s="19"/>
      <c r="F30" s="19"/>
    </row>
    <row r="31" spans="1:6" ht="15.75">
      <c r="A31" s="17" t="s">
        <v>7</v>
      </c>
      <c r="B31" s="3" t="s">
        <v>160</v>
      </c>
      <c r="C31" s="19"/>
      <c r="D31" s="19"/>
      <c r="E31" s="19"/>
      <c r="F31" s="19"/>
    </row>
    <row r="32" spans="1:6" ht="15.75">
      <c r="A32" s="17" t="s">
        <v>8</v>
      </c>
      <c r="B32" s="3" t="s">
        <v>161</v>
      </c>
      <c r="C32" s="19"/>
      <c r="D32" s="19"/>
      <c r="E32" s="19"/>
      <c r="F32" s="19"/>
    </row>
    <row r="33" spans="1:6" ht="15.75">
      <c r="A33" s="17" t="s">
        <v>29</v>
      </c>
      <c r="B33" s="3" t="s">
        <v>162</v>
      </c>
      <c r="C33" s="19"/>
      <c r="D33" s="19"/>
      <c r="E33" s="19"/>
      <c r="F33" s="19"/>
    </row>
    <row r="34" spans="1:6" ht="15.75">
      <c r="A34" s="17" t="s">
        <v>30</v>
      </c>
      <c r="B34" s="3" t="s">
        <v>163</v>
      </c>
      <c r="C34" s="19"/>
      <c r="D34" s="19"/>
      <c r="E34" s="19"/>
      <c r="F34" s="19"/>
    </row>
    <row r="35" spans="1:6" ht="15.75">
      <c r="A35" s="17" t="s">
        <v>31</v>
      </c>
      <c r="B35" s="3" t="s">
        <v>164</v>
      </c>
      <c r="C35" s="19"/>
      <c r="D35" s="19"/>
      <c r="E35" s="19"/>
      <c r="F35" s="19"/>
    </row>
    <row r="36" spans="1:6" ht="15.75">
      <c r="A36" s="17" t="s">
        <v>32</v>
      </c>
      <c r="B36" s="3" t="s">
        <v>165</v>
      </c>
      <c r="C36" s="19"/>
      <c r="D36" s="19"/>
      <c r="E36" s="19"/>
      <c r="F36" s="19"/>
    </row>
    <row r="37" spans="1:2" ht="15.75">
      <c r="A37" s="17" t="s">
        <v>116</v>
      </c>
      <c r="B37" s="3" t="s">
        <v>166</v>
      </c>
    </row>
    <row r="38" spans="1:2" ht="15.75">
      <c r="A38" s="17" t="s">
        <v>117</v>
      </c>
      <c r="B38" s="3" t="s">
        <v>45</v>
      </c>
    </row>
    <row r="39" spans="1:2" ht="15.75">
      <c r="A39" s="17"/>
      <c r="B39" s="18"/>
    </row>
    <row r="40" spans="1:2" ht="15.75">
      <c r="A40" s="17"/>
      <c r="B40" s="18"/>
    </row>
    <row r="41" spans="1:2" ht="15.75">
      <c r="A41" s="17"/>
      <c r="B41" s="18"/>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20868-5FAF-43AD-9F01-29E41FC9E84D}">
  <sheetPr codeName="Arkusz23"/>
  <dimension ref="A1:AA47"/>
  <sheetViews>
    <sheetView workbookViewId="0" topLeftCell="A1">
      <selection activeCell="B15" sqref="B15:I21"/>
    </sheetView>
  </sheetViews>
  <sheetFormatPr defaultColWidth="9.140625" defaultRowHeight="15"/>
  <cols>
    <col min="10" max="10" width="9.28125" style="0" bestFit="1" customWidth="1"/>
    <col min="11" max="11" width="9.57421875" style="0" bestFit="1" customWidth="1"/>
  </cols>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9" ht="15">
      <c r="B2" t="str">
        <f>Hierarchia_og!B9</f>
        <v>p1</v>
      </c>
      <c r="C2" t="str">
        <f>Hierarchia_og!C9</f>
        <v>p2</v>
      </c>
      <c r="D2" t="str">
        <f>Hierarchia_og!D9</f>
        <v>p3</v>
      </c>
      <c r="E2" t="str">
        <f>Hierarchia_og!E9</f>
        <v>p4</v>
      </c>
      <c r="F2" t="str">
        <f>Hierarchia_og!F9</f>
        <v>p5</v>
      </c>
      <c r="G2" t="str">
        <f>Hierarchia_og!G9</f>
        <v>p6</v>
      </c>
      <c r="H2" t="str">
        <f>Hierarchia_og!H9</f>
        <v>p7</v>
      </c>
      <c r="I2" t="str">
        <f>Hierarchia_og!I9</f>
        <v>p8</v>
      </c>
    </row>
    <row r="3" spans="1:9" ht="15">
      <c r="A3">
        <v>1</v>
      </c>
      <c r="B3">
        <f>COUNTIF(Hierarchia_og!B10:B5000,1)</f>
        <v>0</v>
      </c>
      <c r="C3">
        <f>COUNTIF(Hierarchia_og!C10:C5000,1)</f>
        <v>0</v>
      </c>
      <c r="D3">
        <f>COUNTIF(Hierarchia_og!D10:D5000,1)</f>
        <v>0</v>
      </c>
      <c r="E3">
        <f>COUNTIF(Hierarchia_og!E10:E5000,1)</f>
        <v>0</v>
      </c>
      <c r="F3">
        <f>COUNTIF(Hierarchia_og!F10:F5000,1)</f>
        <v>0</v>
      </c>
      <c r="G3">
        <f>COUNTIF(Hierarchia_og!G10:G5000,1)</f>
        <v>0</v>
      </c>
      <c r="H3">
        <f>COUNTIF(Hierarchia_og!H10:H5000,1)</f>
        <v>0</v>
      </c>
      <c r="I3">
        <f>COUNTIF(Hierarchia_og!I10:I5000,1)</f>
        <v>0</v>
      </c>
    </row>
    <row r="4" spans="1:9" ht="15">
      <c r="A4">
        <v>2</v>
      </c>
      <c r="B4" s="19">
        <f>COUNTIF(Hierarchia_og!B10:B5000,2)</f>
        <v>0</v>
      </c>
      <c r="C4" s="19">
        <f>COUNTIF(Hierarchia_og!C10:C5000,2)</f>
        <v>0</v>
      </c>
      <c r="D4" s="19">
        <f>COUNTIF(Hierarchia_og!D10:D5000,2)</f>
        <v>0</v>
      </c>
      <c r="E4" s="19">
        <f>COUNTIF(Hierarchia_og!E10:E5000,2)</f>
        <v>0</v>
      </c>
      <c r="F4" s="19">
        <f>COUNTIF(Hierarchia_og!F10:F5000,2)</f>
        <v>0</v>
      </c>
      <c r="G4" s="19">
        <f>COUNTIF(Hierarchia_og!G10:G5000,2)</f>
        <v>0</v>
      </c>
      <c r="H4" s="19">
        <f>COUNTIF(Hierarchia_og!H10:H5000,2)</f>
        <v>0</v>
      </c>
      <c r="I4" s="19">
        <f>COUNTIF(Hierarchia_og!I10:I5000,2)</f>
        <v>0</v>
      </c>
    </row>
    <row r="5" spans="1:9" ht="15">
      <c r="A5">
        <v>3</v>
      </c>
      <c r="B5">
        <f>COUNTIF(Hierarchia_og!B10:B5000,3)</f>
        <v>0</v>
      </c>
      <c r="C5">
        <f>COUNTIF(Hierarchia_og!C10:C5000,3)</f>
        <v>0</v>
      </c>
      <c r="D5">
        <f>COUNTIF(Hierarchia_og!D10:D5000,3)</f>
        <v>0</v>
      </c>
      <c r="E5">
        <f>COUNTIF(Hierarchia_og!E10:E5000,3)</f>
        <v>0</v>
      </c>
      <c r="F5">
        <f>COUNTIF(Hierarchia_og!F10:F5000,3)</f>
        <v>0</v>
      </c>
      <c r="G5">
        <f>COUNTIF(Hierarchia_og!G10:G5000,3)</f>
        <v>0</v>
      </c>
      <c r="H5">
        <f>COUNTIF(Hierarchia_og!H10:H5000,3)</f>
        <v>0</v>
      </c>
      <c r="I5">
        <f>COUNTIF(Hierarchia_og!I10:I5000,3)</f>
        <v>0</v>
      </c>
    </row>
    <row r="6" spans="1:9" ht="15">
      <c r="A6">
        <v>4</v>
      </c>
      <c r="B6">
        <f>COUNTIF(Hierarchia_og!B10:B5000,4)</f>
        <v>0</v>
      </c>
      <c r="C6">
        <f>COUNTIF(Hierarchia_og!C10:C5000,4)</f>
        <v>0</v>
      </c>
      <c r="D6">
        <f>COUNTIF(Hierarchia_og!D10:D5000,4)</f>
        <v>0</v>
      </c>
      <c r="E6">
        <f>COUNTIF(Hierarchia_og!E10:E5000,4)</f>
        <v>0</v>
      </c>
      <c r="F6">
        <f>COUNTIF(Hierarchia_og!F10:F5000,4)</f>
        <v>0</v>
      </c>
      <c r="G6">
        <f>COUNTIF(Hierarchia_og!G10:G5000,4)</f>
        <v>0</v>
      </c>
      <c r="H6">
        <f>COUNTIF(Hierarchia_og!H10:H5000,4)</f>
        <v>0</v>
      </c>
      <c r="I6">
        <f>COUNTIF(Hierarchia_og!I10:I5000,4)</f>
        <v>0</v>
      </c>
    </row>
    <row r="7" spans="1:9" ht="15">
      <c r="A7">
        <v>5</v>
      </c>
      <c r="B7">
        <f>COUNTIF(Hierarchia_og!B10:B5000,5)</f>
        <v>0</v>
      </c>
      <c r="C7">
        <f>COUNTIF(Hierarchia_og!C10:C5000,5)</f>
        <v>0</v>
      </c>
      <c r="D7">
        <f>COUNTIF(Hierarchia_og!D10:D5000,5)</f>
        <v>0</v>
      </c>
      <c r="E7">
        <f>COUNTIF(Hierarchia_og!E10:E5000,5)</f>
        <v>0</v>
      </c>
      <c r="F7">
        <f>COUNTIF(Hierarchia_og!F10:F5000,5)</f>
        <v>0</v>
      </c>
      <c r="G7">
        <f>COUNTIF(Hierarchia_og!G10:G5000,5)</f>
        <v>0</v>
      </c>
      <c r="H7">
        <f>COUNTIF(Hierarchia_og!H10:H5000,5)</f>
        <v>0</v>
      </c>
      <c r="I7">
        <f>COUNTIF(Hierarchia_og!I10:I5000,5)</f>
        <v>0</v>
      </c>
    </row>
    <row r="8" spans="1:9" ht="15">
      <c r="A8">
        <v>6</v>
      </c>
      <c r="B8">
        <f>COUNTIF(Hierarchia_og!B10:B5000,6)</f>
        <v>0</v>
      </c>
      <c r="C8">
        <f>COUNTIF(Hierarchia_og!C10:C5000,6)</f>
        <v>0</v>
      </c>
      <c r="D8">
        <f>COUNTIF(Hierarchia_og!D10:D5000,6)</f>
        <v>0</v>
      </c>
      <c r="E8">
        <f>COUNTIF(Hierarchia_og!E10:E5000,6)</f>
        <v>0</v>
      </c>
      <c r="F8">
        <f>COUNTIF(Hierarchia_og!F10:F5000,6)</f>
        <v>0</v>
      </c>
      <c r="G8">
        <f>COUNTIF(Hierarchia_og!G10:G5000,6)</f>
        <v>0</v>
      </c>
      <c r="H8">
        <f>COUNTIF(Hierarchia_og!H10:H5000,6)</f>
        <v>0</v>
      </c>
      <c r="I8">
        <f>COUNTIF(Hierarchia_og!I10:I5000,6)</f>
        <v>0</v>
      </c>
    </row>
    <row r="9" spans="1:9" ht="15">
      <c r="A9">
        <v>7</v>
      </c>
      <c r="B9">
        <f>COUNTIF(Hierarchia_og!B10:B5000,7)</f>
        <v>0</v>
      </c>
      <c r="C9">
        <f>COUNTIF(Hierarchia_og!C10:C5000,7)</f>
        <v>0</v>
      </c>
      <c r="D9">
        <f>COUNTIF(Hierarchia_og!D10:D5000,7)</f>
        <v>0</v>
      </c>
      <c r="E9">
        <f>COUNTIF(Hierarchia_og!E10:E5000,7)</f>
        <v>0</v>
      </c>
      <c r="F9">
        <f>COUNTIF(Hierarchia_og!F10:F5000,7)</f>
        <v>0</v>
      </c>
      <c r="G9">
        <f>COUNTIF(Hierarchia_og!G10:G5000,7)</f>
        <v>0</v>
      </c>
      <c r="H9">
        <f>COUNTIF(Hierarchia_og!H10:H5000,7)</f>
        <v>0</v>
      </c>
      <c r="I9">
        <f>COUNTIF(Hierarchia_og!I10:I5000,7)</f>
        <v>0</v>
      </c>
    </row>
    <row r="10" spans="1:9" ht="15">
      <c r="A10">
        <v>8</v>
      </c>
      <c r="B10">
        <f>COUNTIF(Hierarchia_og!B10:B5000,8)</f>
        <v>0</v>
      </c>
      <c r="C10">
        <f>COUNTIF(Hierarchia_og!C10:C5000,8)</f>
        <v>0</v>
      </c>
      <c r="D10">
        <f>COUNTIF(Hierarchia_og!D10:D5000,8)</f>
        <v>0</v>
      </c>
      <c r="E10">
        <f>COUNTIF(Hierarchia_og!E10:E5000,8)</f>
        <v>0</v>
      </c>
      <c r="F10">
        <f>COUNTIF(Hierarchia_og!F10:F5000,8)</f>
        <v>0</v>
      </c>
      <c r="G10">
        <f>COUNTIF(Hierarchia_og!G10:G5000,8)</f>
        <v>0</v>
      </c>
      <c r="H10">
        <f>COUNTIF(Hierarchia_og!H10:H5000,8)</f>
        <v>0</v>
      </c>
      <c r="I10">
        <f>COUNTIF(Hierarchia_og!I10:I5000,8)</f>
        <v>0</v>
      </c>
    </row>
    <row r="12" ht="15">
      <c r="A12" t="s">
        <v>11</v>
      </c>
    </row>
    <row r="13" spans="2:25" ht="15">
      <c r="B13" s="41" t="str">
        <f aca="true" t="shared" si="0" ref="B13:I13">B2</f>
        <v>p1</v>
      </c>
      <c r="C13" s="41" t="str">
        <f t="shared" si="0"/>
        <v>p2</v>
      </c>
      <c r="D13" s="41" t="str">
        <f t="shared" si="0"/>
        <v>p3</v>
      </c>
      <c r="E13" s="41" t="str">
        <f t="shared" si="0"/>
        <v>p4</v>
      </c>
      <c r="F13" s="41" t="str">
        <f t="shared" si="0"/>
        <v>p5</v>
      </c>
      <c r="G13" s="41" t="str">
        <f t="shared" si="0"/>
        <v>p6</v>
      </c>
      <c r="H13" s="41" t="str">
        <f t="shared" si="0"/>
        <v>p7</v>
      </c>
      <c r="I13" s="41" t="str">
        <f t="shared" si="0"/>
        <v>p8</v>
      </c>
      <c r="J13" s="41"/>
      <c r="U13" t="s">
        <v>89</v>
      </c>
      <c r="V13" s="2" t="s">
        <v>9</v>
      </c>
      <c r="W13" s="2" t="s">
        <v>12</v>
      </c>
      <c r="X13" s="2" t="s">
        <v>10</v>
      </c>
      <c r="Y13" s="2" t="s">
        <v>13</v>
      </c>
    </row>
    <row r="14" spans="1:25" ht="15">
      <c r="A14">
        <v>1</v>
      </c>
      <c r="B14" s="41">
        <f>B3</f>
        <v>0</v>
      </c>
      <c r="C14" s="41">
        <f aca="true" t="shared" si="1" ref="C14:I14">C3</f>
        <v>0</v>
      </c>
      <c r="D14" s="41">
        <f t="shared" si="1"/>
        <v>0</v>
      </c>
      <c r="E14" s="41">
        <f t="shared" si="1"/>
        <v>0</v>
      </c>
      <c r="F14" s="41">
        <f t="shared" si="1"/>
        <v>0</v>
      </c>
      <c r="G14" s="41">
        <f t="shared" si="1"/>
        <v>0</v>
      </c>
      <c r="H14" s="41">
        <f t="shared" si="1"/>
        <v>0</v>
      </c>
      <c r="I14" s="41">
        <f t="shared" si="1"/>
        <v>0</v>
      </c>
      <c r="J14" s="41"/>
      <c r="K14" s="49"/>
      <c r="L14" s="1"/>
      <c r="U14">
        <f>COUNTIF(B14:I14,"&gt;="&amp;W14)</f>
        <v>8</v>
      </c>
      <c r="V14" s="1">
        <f>STDEVP(B14:I14)</f>
        <v>0</v>
      </c>
      <c r="W14" s="1">
        <f>MAX(B14:I14)-V14</f>
        <v>0</v>
      </c>
      <c r="X14">
        <f>MAX(B22:I22)</f>
        <v>0</v>
      </c>
      <c r="Y14">
        <f>COUNTIF(B22:I22,X14)</f>
        <v>0</v>
      </c>
    </row>
    <row r="15" spans="1:25" ht="15">
      <c r="A15" s="45">
        <v>2</v>
      </c>
      <c r="B15" s="50"/>
      <c r="C15" s="50"/>
      <c r="D15" s="50"/>
      <c r="E15" s="50"/>
      <c r="F15" s="50"/>
      <c r="G15" s="50"/>
      <c r="H15" s="50"/>
      <c r="I15" s="50"/>
      <c r="J15" s="41"/>
      <c r="K15" s="49"/>
      <c r="L15" s="1"/>
      <c r="U15">
        <f aca="true" t="shared" si="2" ref="U15:U20">COUNTIF(B15:I15,"&gt;="&amp;W15)</f>
        <v>0</v>
      </c>
      <c r="V15" s="1" t="e">
        <f aca="true" t="shared" si="3" ref="V15:V21">STDEVP(B15:I15)</f>
        <v>#DIV/0!</v>
      </c>
      <c r="W15" s="1" t="e">
        <f aca="true" t="shared" si="4" ref="W15:W21">MAX(B15:I15)-V15</f>
        <v>#DIV/0!</v>
      </c>
      <c r="X15">
        <f>MAX(B23:I23)</f>
        <v>0</v>
      </c>
      <c r="Y15">
        <f>COUNTIF(B23:I23,X15)</f>
        <v>0</v>
      </c>
    </row>
    <row r="16" spans="1:25" ht="15">
      <c r="A16">
        <v>3</v>
      </c>
      <c r="B16" s="41"/>
      <c r="C16" s="41"/>
      <c r="D16" s="41"/>
      <c r="E16" s="41"/>
      <c r="F16" s="41"/>
      <c r="G16" s="41"/>
      <c r="H16" s="41"/>
      <c r="I16" s="41"/>
      <c r="J16" s="41"/>
      <c r="K16" s="49"/>
      <c r="L16" s="1"/>
      <c r="U16">
        <f t="shared" si="2"/>
        <v>0</v>
      </c>
      <c r="V16" s="1" t="e">
        <f t="shared" si="3"/>
        <v>#DIV/0!</v>
      </c>
      <c r="W16" s="1" t="e">
        <f t="shared" si="4"/>
        <v>#DIV/0!</v>
      </c>
      <c r="X16">
        <f>MAX(B24:I24)</f>
        <v>0</v>
      </c>
      <c r="Y16">
        <f aca="true" t="shared" si="5" ref="Y16:Y21">COUNTIF(B24:I24,X16)</f>
        <v>0</v>
      </c>
    </row>
    <row r="17" spans="1:25" ht="15">
      <c r="A17">
        <v>4</v>
      </c>
      <c r="B17" s="41"/>
      <c r="C17" s="41"/>
      <c r="D17" s="41"/>
      <c r="E17" s="41"/>
      <c r="F17" s="41"/>
      <c r="G17" s="41"/>
      <c r="H17" s="41"/>
      <c r="I17" s="41"/>
      <c r="J17" s="41"/>
      <c r="K17" s="49"/>
      <c r="L17" s="1"/>
      <c r="U17">
        <f t="shared" si="2"/>
        <v>0</v>
      </c>
      <c r="V17" s="1" t="e">
        <f t="shared" si="3"/>
        <v>#DIV/0!</v>
      </c>
      <c r="W17" s="1" t="e">
        <f t="shared" si="4"/>
        <v>#DIV/0!</v>
      </c>
      <c r="X17">
        <f>MAX(B25:I25)</f>
        <v>0</v>
      </c>
      <c r="Y17">
        <f t="shared" si="5"/>
        <v>0</v>
      </c>
    </row>
    <row r="18" spans="1:25" ht="15">
      <c r="A18">
        <v>5</v>
      </c>
      <c r="B18" s="41"/>
      <c r="C18" s="41"/>
      <c r="D18" s="41"/>
      <c r="E18" s="41"/>
      <c r="F18" s="41"/>
      <c r="G18" s="41"/>
      <c r="H18" s="41"/>
      <c r="I18" s="41"/>
      <c r="J18" s="41"/>
      <c r="K18" s="49"/>
      <c r="L18" s="1"/>
      <c r="U18">
        <f t="shared" si="2"/>
        <v>0</v>
      </c>
      <c r="V18" s="1" t="e">
        <f t="shared" si="3"/>
        <v>#DIV/0!</v>
      </c>
      <c r="W18" s="1" t="e">
        <f>MAX(B18:I18)-V18</f>
        <v>#DIV/0!</v>
      </c>
      <c r="X18">
        <f aca="true" t="shared" si="6" ref="X18:X20">MAX(B26:I26)</f>
        <v>0</v>
      </c>
      <c r="Y18">
        <f t="shared" si="5"/>
        <v>0</v>
      </c>
    </row>
    <row r="19" spans="1:25" ht="15">
      <c r="A19">
        <v>6</v>
      </c>
      <c r="B19" s="41"/>
      <c r="C19" s="41"/>
      <c r="D19" s="41"/>
      <c r="E19" s="41"/>
      <c r="F19" s="41"/>
      <c r="G19" s="41"/>
      <c r="H19" s="41"/>
      <c r="I19" s="41"/>
      <c r="J19" s="41"/>
      <c r="K19" s="49"/>
      <c r="L19" s="1"/>
      <c r="U19">
        <f t="shared" si="2"/>
        <v>0</v>
      </c>
      <c r="V19" s="1" t="e">
        <f t="shared" si="3"/>
        <v>#DIV/0!</v>
      </c>
      <c r="W19" s="1" t="e">
        <f t="shared" si="4"/>
        <v>#DIV/0!</v>
      </c>
      <c r="X19">
        <f t="shared" si="6"/>
        <v>0</v>
      </c>
      <c r="Y19">
        <f t="shared" si="5"/>
        <v>0</v>
      </c>
    </row>
    <row r="20" spans="1:25" ht="15">
      <c r="A20">
        <v>7</v>
      </c>
      <c r="B20" s="41"/>
      <c r="C20" s="41"/>
      <c r="D20" s="41"/>
      <c r="E20" s="41"/>
      <c r="F20" s="41"/>
      <c r="G20" s="41"/>
      <c r="H20" s="41"/>
      <c r="I20" s="41"/>
      <c r="J20" s="41"/>
      <c r="K20" s="49"/>
      <c r="L20" s="1"/>
      <c r="U20">
        <f t="shared" si="2"/>
        <v>0</v>
      </c>
      <c r="V20" s="1" t="e">
        <f t="shared" si="3"/>
        <v>#DIV/0!</v>
      </c>
      <c r="W20" s="1" t="e">
        <f t="shared" si="4"/>
        <v>#DIV/0!</v>
      </c>
      <c r="X20">
        <f t="shared" si="6"/>
        <v>0</v>
      </c>
      <c r="Y20">
        <f t="shared" si="5"/>
        <v>0</v>
      </c>
    </row>
    <row r="21" spans="1:26" ht="15">
      <c r="A21">
        <v>8</v>
      </c>
      <c r="B21" s="41"/>
      <c r="C21" s="41"/>
      <c r="D21" s="41"/>
      <c r="E21" s="41"/>
      <c r="F21" s="41"/>
      <c r="G21" s="41"/>
      <c r="H21" s="41"/>
      <c r="I21" s="41"/>
      <c r="J21" s="41"/>
      <c r="K21" s="49"/>
      <c r="L21" s="1"/>
      <c r="U21">
        <f>COUNTIF(B21:I21,"&gt;="&amp;W21)</f>
        <v>0</v>
      </c>
      <c r="V21" s="1" t="e">
        <f t="shared" si="3"/>
        <v>#DIV/0!</v>
      </c>
      <c r="W21" s="1" t="e">
        <f t="shared" si="4"/>
        <v>#DIV/0!</v>
      </c>
      <c r="X21">
        <f>MAX(B29:I29)</f>
        <v>0</v>
      </c>
      <c r="Y21">
        <f t="shared" si="5"/>
        <v>0</v>
      </c>
      <c r="Z21" s="48"/>
    </row>
    <row r="22" spans="1:23" ht="15">
      <c r="A22" t="s">
        <v>172</v>
      </c>
      <c r="B22" s="41"/>
      <c r="C22" s="41"/>
      <c r="D22" s="41"/>
      <c r="E22" s="41"/>
      <c r="F22" s="41"/>
      <c r="G22" s="41"/>
      <c r="H22" s="41"/>
      <c r="I22" s="41"/>
      <c r="J22" s="41"/>
      <c r="V22" s="1"/>
      <c r="W22" s="1"/>
    </row>
    <row r="23" spans="1:23" ht="15">
      <c r="A23" t="s">
        <v>171</v>
      </c>
      <c r="B23" s="41"/>
      <c r="C23" s="41"/>
      <c r="D23" s="41"/>
      <c r="E23" s="41"/>
      <c r="F23" s="41"/>
      <c r="G23" s="41"/>
      <c r="H23" s="41"/>
      <c r="I23" s="41"/>
      <c r="J23" s="41"/>
      <c r="V23" s="1"/>
      <c r="W23" s="1"/>
    </row>
    <row r="24" spans="1:23" ht="15">
      <c r="A24" t="s">
        <v>173</v>
      </c>
      <c r="B24" s="41"/>
      <c r="C24" s="41"/>
      <c r="D24" s="41"/>
      <c r="E24" s="41"/>
      <c r="F24" s="41"/>
      <c r="G24" s="41"/>
      <c r="H24" s="41"/>
      <c r="I24" s="41"/>
      <c r="J24" s="41"/>
      <c r="V24" s="1"/>
      <c r="W24" s="1"/>
    </row>
    <row r="25" spans="1:23" ht="15">
      <c r="A25" t="s">
        <v>174</v>
      </c>
      <c r="B25" s="41"/>
      <c r="C25" s="41"/>
      <c r="D25" s="41"/>
      <c r="E25" s="41"/>
      <c r="F25" s="41"/>
      <c r="G25" s="41"/>
      <c r="H25" s="41"/>
      <c r="I25" s="41"/>
      <c r="J25" s="41"/>
      <c r="V25" s="1"/>
      <c r="W25" s="1"/>
    </row>
    <row r="26" spans="1:23" ht="15">
      <c r="A26" t="s">
        <v>175</v>
      </c>
      <c r="B26" s="41"/>
      <c r="C26" s="41"/>
      <c r="D26" s="41"/>
      <c r="E26" s="41"/>
      <c r="F26" s="41"/>
      <c r="G26" s="41"/>
      <c r="H26" s="41"/>
      <c r="I26" s="41"/>
      <c r="J26" s="41"/>
      <c r="V26" s="1"/>
      <c r="W26" s="1"/>
    </row>
    <row r="27" spans="1:23" ht="15">
      <c r="A27" t="s">
        <v>176</v>
      </c>
      <c r="B27" s="41"/>
      <c r="C27" s="41"/>
      <c r="D27" s="41"/>
      <c r="E27" s="41"/>
      <c r="F27" s="41"/>
      <c r="G27" s="41"/>
      <c r="H27" s="41"/>
      <c r="I27" s="41"/>
      <c r="J27" s="41"/>
      <c r="V27" s="1"/>
      <c r="W27" s="1"/>
    </row>
    <row r="28" spans="1:23" ht="15">
      <c r="A28" t="s">
        <v>177</v>
      </c>
      <c r="B28" s="41"/>
      <c r="C28" s="41"/>
      <c r="D28" s="41"/>
      <c r="E28" s="41"/>
      <c r="F28" s="41"/>
      <c r="G28" s="41"/>
      <c r="H28" s="41"/>
      <c r="I28" s="41"/>
      <c r="J28" s="41"/>
      <c r="V28" s="1"/>
      <c r="W28" s="1"/>
    </row>
    <row r="29" spans="1:23" ht="15">
      <c r="A29" t="s">
        <v>178</v>
      </c>
      <c r="B29" s="41"/>
      <c r="C29" s="41"/>
      <c r="D29" s="41"/>
      <c r="E29" s="41"/>
      <c r="F29" s="41"/>
      <c r="G29" s="41"/>
      <c r="H29" s="41"/>
      <c r="I29" s="41"/>
      <c r="J29" s="41"/>
      <c r="V29" s="1"/>
      <c r="W29" s="1"/>
    </row>
    <row r="30" spans="1:3" ht="15.75">
      <c r="A30" s="8" t="s">
        <v>0</v>
      </c>
      <c r="B30" s="3" t="s">
        <v>143</v>
      </c>
      <c r="C30" s="19"/>
    </row>
    <row r="31" spans="1:3" ht="15.75">
      <c r="A31" s="8" t="s">
        <v>1</v>
      </c>
      <c r="B31" s="3" t="s">
        <v>144</v>
      </c>
      <c r="C31" s="19"/>
    </row>
    <row r="32" spans="1:3" ht="15.75">
      <c r="A32" s="8" t="s">
        <v>2</v>
      </c>
      <c r="B32" s="3" t="s">
        <v>145</v>
      </c>
      <c r="C32" s="19"/>
    </row>
    <row r="33" spans="1:3" ht="15.75">
      <c r="A33" s="8" t="s">
        <v>3</v>
      </c>
      <c r="B33" s="3" t="s">
        <v>146</v>
      </c>
      <c r="C33" s="19"/>
    </row>
    <row r="34" spans="1:3" ht="15.75">
      <c r="A34" s="8" t="s">
        <v>4</v>
      </c>
      <c r="B34" s="3" t="s">
        <v>147</v>
      </c>
      <c r="C34" s="19"/>
    </row>
    <row r="35" spans="1:3" ht="15.75">
      <c r="A35" s="8" t="s">
        <v>5</v>
      </c>
      <c r="B35" s="3" t="s">
        <v>148</v>
      </c>
      <c r="C35" s="19"/>
    </row>
    <row r="36" spans="1:3" ht="15.75">
      <c r="A36" s="8" t="s">
        <v>6</v>
      </c>
      <c r="B36" s="3" t="s">
        <v>149</v>
      </c>
      <c r="C36" s="19"/>
    </row>
    <row r="37" spans="1:3" ht="15.75">
      <c r="A37" s="8" t="s">
        <v>7</v>
      </c>
      <c r="B37" s="3" t="s">
        <v>150</v>
      </c>
      <c r="C37" s="19"/>
    </row>
    <row r="38" spans="1:3" ht="15.75">
      <c r="A38" s="17"/>
      <c r="B38" s="18"/>
      <c r="C38" s="19"/>
    </row>
    <row r="39" spans="2:9" ht="15">
      <c r="B39" t="s">
        <v>0</v>
      </c>
      <c r="C39" t="s">
        <v>1</v>
      </c>
      <c r="D39" t="s">
        <v>2</v>
      </c>
      <c r="E39" t="s">
        <v>3</v>
      </c>
      <c r="F39" t="s">
        <v>4</v>
      </c>
      <c r="G39" t="s">
        <v>5</v>
      </c>
      <c r="H39" t="s">
        <v>6</v>
      </c>
      <c r="I39" t="s">
        <v>7</v>
      </c>
    </row>
    <row r="40" spans="1:11" ht="15">
      <c r="A40">
        <v>1</v>
      </c>
      <c r="B40">
        <f>B3</f>
        <v>0</v>
      </c>
      <c r="C40">
        <f aca="true" t="shared" si="7" ref="C40:I40">C3</f>
        <v>0</v>
      </c>
      <c r="D40">
        <f t="shared" si="7"/>
        <v>0</v>
      </c>
      <c r="E40">
        <f t="shared" si="7"/>
        <v>0</v>
      </c>
      <c r="F40">
        <f t="shared" si="7"/>
        <v>0</v>
      </c>
      <c r="G40">
        <f t="shared" si="7"/>
        <v>0</v>
      </c>
      <c r="H40">
        <f t="shared" si="7"/>
        <v>0</v>
      </c>
      <c r="I40">
        <f t="shared" si="7"/>
        <v>0</v>
      </c>
      <c r="J40" s="46">
        <f>STDEVP(B40:I40)</f>
        <v>0</v>
      </c>
      <c r="K40" s="46">
        <f>MAX(B40:I40)-J40</f>
        <v>0</v>
      </c>
    </row>
    <row r="41" spans="1:11" ht="15">
      <c r="A41">
        <v>2</v>
      </c>
      <c r="B41">
        <f>B40+B4</f>
        <v>0</v>
      </c>
      <c r="C41">
        <f aca="true" t="shared" si="8" ref="C41:I41">C40+C4</f>
        <v>0</v>
      </c>
      <c r="D41">
        <f t="shared" si="8"/>
        <v>0</v>
      </c>
      <c r="E41" s="47">
        <f t="shared" si="8"/>
        <v>0</v>
      </c>
      <c r="F41">
        <f t="shared" si="8"/>
        <v>0</v>
      </c>
      <c r="G41">
        <f t="shared" si="8"/>
        <v>0</v>
      </c>
      <c r="H41">
        <f t="shared" si="8"/>
        <v>0</v>
      </c>
      <c r="I41">
        <f t="shared" si="8"/>
        <v>0</v>
      </c>
      <c r="J41" s="46">
        <f aca="true" t="shared" si="9" ref="J41:J47">STDEVP(B41:I41)</f>
        <v>0</v>
      </c>
      <c r="K41" s="46">
        <f aca="true" t="shared" si="10" ref="K41:K47">MAX(B41:I41)-J41</f>
        <v>0</v>
      </c>
    </row>
    <row r="42" spans="1:11" ht="15">
      <c r="A42">
        <v>3</v>
      </c>
      <c r="B42">
        <f>B41+B5</f>
        <v>0</v>
      </c>
      <c r="C42">
        <f aca="true" t="shared" si="11" ref="C42:I47">C41+C5</f>
        <v>0</v>
      </c>
      <c r="D42">
        <f t="shared" si="11"/>
        <v>0</v>
      </c>
      <c r="F42">
        <f t="shared" si="11"/>
        <v>0</v>
      </c>
      <c r="G42">
        <f t="shared" si="11"/>
        <v>0</v>
      </c>
      <c r="H42" s="47">
        <f t="shared" si="11"/>
        <v>0</v>
      </c>
      <c r="I42">
        <f t="shared" si="11"/>
        <v>0</v>
      </c>
      <c r="J42" s="46">
        <f t="shared" si="9"/>
        <v>0</v>
      </c>
      <c r="K42" s="46">
        <f t="shared" si="10"/>
        <v>0</v>
      </c>
    </row>
    <row r="43" spans="1:11" ht="15">
      <c r="A43">
        <v>4</v>
      </c>
      <c r="B43">
        <f aca="true" t="shared" si="12" ref="B43:B44">B42+B6</f>
        <v>0</v>
      </c>
      <c r="C43">
        <f t="shared" si="11"/>
        <v>0</v>
      </c>
      <c r="D43">
        <f t="shared" si="11"/>
        <v>0</v>
      </c>
      <c r="F43">
        <f t="shared" si="11"/>
        <v>0</v>
      </c>
      <c r="G43">
        <f t="shared" si="11"/>
        <v>0</v>
      </c>
      <c r="I43" s="47">
        <f t="shared" si="11"/>
        <v>0</v>
      </c>
      <c r="J43" s="46">
        <f t="shared" si="9"/>
        <v>0</v>
      </c>
      <c r="K43" s="46">
        <f t="shared" si="10"/>
        <v>0</v>
      </c>
    </row>
    <row r="44" spans="1:11" ht="15">
      <c r="A44">
        <v>5</v>
      </c>
      <c r="B44" s="47">
        <f t="shared" si="12"/>
        <v>0</v>
      </c>
      <c r="C44">
        <f t="shared" si="11"/>
        <v>0</v>
      </c>
      <c r="D44">
        <f t="shared" si="11"/>
        <v>0</v>
      </c>
      <c r="F44">
        <f t="shared" si="11"/>
        <v>0</v>
      </c>
      <c r="G44">
        <f t="shared" si="11"/>
        <v>0</v>
      </c>
      <c r="J44" s="46">
        <f t="shared" si="9"/>
        <v>0</v>
      </c>
      <c r="K44" s="46">
        <f t="shared" si="10"/>
        <v>0</v>
      </c>
    </row>
    <row r="45" spans="1:11" ht="15">
      <c r="A45">
        <v>6</v>
      </c>
      <c r="C45">
        <f t="shared" si="11"/>
        <v>0</v>
      </c>
      <c r="D45" s="47">
        <f t="shared" si="11"/>
        <v>0</v>
      </c>
      <c r="F45">
        <f t="shared" si="11"/>
        <v>0</v>
      </c>
      <c r="G45">
        <f t="shared" si="11"/>
        <v>0</v>
      </c>
      <c r="J45" s="46">
        <f t="shared" si="9"/>
        <v>0</v>
      </c>
      <c r="K45" s="46">
        <f t="shared" si="10"/>
        <v>0</v>
      </c>
    </row>
    <row r="46" spans="1:11" ht="15">
      <c r="A46">
        <v>7</v>
      </c>
      <c r="C46" s="47">
        <f t="shared" si="11"/>
        <v>0</v>
      </c>
      <c r="F46">
        <f t="shared" si="11"/>
        <v>0</v>
      </c>
      <c r="G46">
        <f t="shared" si="11"/>
        <v>0</v>
      </c>
      <c r="J46" s="46">
        <f t="shared" si="9"/>
        <v>0</v>
      </c>
      <c r="K46" s="46">
        <f t="shared" si="10"/>
        <v>0</v>
      </c>
    </row>
    <row r="47" spans="1:11" ht="15">
      <c r="A47">
        <v>8</v>
      </c>
      <c r="F47">
        <f t="shared" si="11"/>
        <v>0</v>
      </c>
      <c r="G47" s="47">
        <f t="shared" si="11"/>
        <v>0</v>
      </c>
      <c r="J47" s="46">
        <f t="shared" si="9"/>
        <v>0</v>
      </c>
      <c r="K47" s="46">
        <f t="shared" si="10"/>
        <v>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9A07-F3D9-4C31-BFB6-4B6270F42393}">
  <sheetPr codeName="Arkusz1">
    <tabColor theme="9" tint="-0.24997000396251678"/>
  </sheetPr>
  <dimension ref="A1:N1009"/>
  <sheetViews>
    <sheetView zoomScale="84" zoomScaleNormal="84" workbookViewId="0" topLeftCell="A1"/>
  </sheetViews>
  <sheetFormatPr defaultColWidth="9.140625" defaultRowHeight="15"/>
  <cols>
    <col min="1" max="1" width="11.7109375" style="5" customWidth="1"/>
    <col min="2" max="10" width="9.140625" style="5" customWidth="1"/>
    <col min="11" max="11" width="9.140625" style="6" customWidth="1"/>
    <col min="12" max="12" width="4.7109375" style="3" customWidth="1"/>
    <col min="13" max="13" width="5.7109375" style="3" customWidth="1"/>
    <col min="14" max="14" width="159.421875" style="3" bestFit="1" customWidth="1"/>
    <col min="15" max="16384" width="9.140625" style="3" customWidth="1"/>
  </cols>
  <sheetData>
    <row r="1" spans="1:12" ht="15">
      <c r="A1" s="6"/>
      <c r="B1" s="6"/>
      <c r="C1" s="6"/>
      <c r="D1" s="6"/>
      <c r="E1" s="6"/>
      <c r="F1" s="6"/>
      <c r="G1" s="6"/>
      <c r="H1" s="6"/>
      <c r="I1" s="6"/>
      <c r="J1" s="6"/>
      <c r="L1" s="6"/>
    </row>
    <row r="2" spans="1:12" ht="18">
      <c r="A2" s="14" t="s">
        <v>48</v>
      </c>
      <c r="B2" s="6"/>
      <c r="C2" s="6"/>
      <c r="D2" s="6"/>
      <c r="E2" s="6"/>
      <c r="F2" s="6"/>
      <c r="G2" s="6"/>
      <c r="H2" s="6"/>
      <c r="I2" s="6"/>
      <c r="J2" s="6"/>
      <c r="L2" s="6"/>
    </row>
    <row r="3" spans="1:12" ht="15">
      <c r="A3" s="6"/>
      <c r="B3" s="6"/>
      <c r="C3" s="6"/>
      <c r="D3" s="6"/>
      <c r="E3" s="6"/>
      <c r="F3" s="6"/>
      <c r="G3" s="6"/>
      <c r="H3" s="6"/>
      <c r="I3" s="6"/>
      <c r="J3" s="6"/>
      <c r="L3" s="6"/>
    </row>
    <row r="4" spans="1:12" ht="23.25" customHeight="1">
      <c r="A4" s="7"/>
      <c r="B4" s="33"/>
      <c r="C4" s="6"/>
      <c r="D4" s="66" t="s">
        <v>28</v>
      </c>
      <c r="E4" s="66"/>
      <c r="F4" s="66"/>
      <c r="G4" s="66"/>
      <c r="H4" s="66"/>
      <c r="I4" s="66"/>
      <c r="J4" s="66"/>
      <c r="K4" s="9"/>
      <c r="L4" s="6"/>
    </row>
    <row r="5" spans="1:12" ht="15">
      <c r="A5" s="7"/>
      <c r="B5" s="6"/>
      <c r="C5" s="6"/>
      <c r="D5" s="66"/>
      <c r="E5" s="66"/>
      <c r="F5" s="66"/>
      <c r="G5" s="66"/>
      <c r="H5" s="66"/>
      <c r="I5" s="66"/>
      <c r="J5" s="66"/>
      <c r="K5" s="9"/>
      <c r="L5" s="6"/>
    </row>
    <row r="6" spans="1:12" ht="15">
      <c r="A6" s="7"/>
      <c r="B6" s="6"/>
      <c r="C6" s="6"/>
      <c r="D6" s="66"/>
      <c r="E6" s="66"/>
      <c r="F6" s="66"/>
      <c r="G6" s="66"/>
      <c r="H6" s="66"/>
      <c r="I6" s="66"/>
      <c r="J6" s="66"/>
      <c r="K6" s="15"/>
      <c r="L6" s="6"/>
    </row>
    <row r="7" spans="1:14" ht="26.25" customHeight="1">
      <c r="A7" s="32" t="s">
        <v>24</v>
      </c>
      <c r="B7" s="6"/>
      <c r="C7" s="6"/>
      <c r="D7" s="6"/>
      <c r="E7" s="6"/>
      <c r="F7" s="6"/>
      <c r="G7" s="6"/>
      <c r="H7" s="6"/>
      <c r="I7" s="6"/>
      <c r="J7" s="6"/>
      <c r="M7" s="67"/>
      <c r="N7" s="67"/>
    </row>
    <row r="8" spans="1:14" ht="15.75">
      <c r="A8" s="35" t="s">
        <v>25</v>
      </c>
      <c r="B8" s="6"/>
      <c r="C8" s="6"/>
      <c r="D8" s="6"/>
      <c r="E8" s="6"/>
      <c r="F8" s="6"/>
      <c r="G8" s="6"/>
      <c r="H8" s="6"/>
      <c r="I8" s="6"/>
      <c r="J8" s="6"/>
      <c r="M8" s="68" t="s">
        <v>26</v>
      </c>
      <c r="N8" s="68"/>
    </row>
    <row r="9" spans="1:14" ht="24">
      <c r="A9" s="29" t="s">
        <v>23</v>
      </c>
      <c r="B9" s="30" t="s">
        <v>0</v>
      </c>
      <c r="C9" s="30" t="s">
        <v>1</v>
      </c>
      <c r="D9" s="30" t="s">
        <v>2</v>
      </c>
      <c r="E9" s="30" t="s">
        <v>3</v>
      </c>
      <c r="F9" s="30" t="s">
        <v>4</v>
      </c>
      <c r="G9" s="30" t="s">
        <v>5</v>
      </c>
      <c r="H9" s="30" t="s">
        <v>6</v>
      </c>
      <c r="I9" s="30" t="s">
        <v>7</v>
      </c>
      <c r="J9" s="30" t="s">
        <v>8</v>
      </c>
      <c r="K9" s="10"/>
      <c r="M9" s="8" t="s">
        <v>0</v>
      </c>
      <c r="N9" s="3" t="s">
        <v>14</v>
      </c>
    </row>
    <row r="10" spans="1:14" ht="15.75">
      <c r="A10" s="5">
        <v>1</v>
      </c>
      <c r="M10" s="8" t="s">
        <v>1</v>
      </c>
      <c r="N10" s="3" t="s">
        <v>15</v>
      </c>
    </row>
    <row r="11" spans="1:14" ht="15.75">
      <c r="A11" s="5">
        <v>2</v>
      </c>
      <c r="M11" s="8" t="s">
        <v>2</v>
      </c>
      <c r="N11" s="3" t="s">
        <v>16</v>
      </c>
    </row>
    <row r="12" spans="1:14" ht="15.75">
      <c r="A12" s="5">
        <v>3</v>
      </c>
      <c r="M12" s="8" t="s">
        <v>3</v>
      </c>
      <c r="N12" s="3" t="s">
        <v>17</v>
      </c>
    </row>
    <row r="13" spans="1:14" ht="15.75">
      <c r="A13" s="5">
        <v>4</v>
      </c>
      <c r="M13" s="8" t="s">
        <v>4</v>
      </c>
      <c r="N13" s="3" t="s">
        <v>18</v>
      </c>
    </row>
    <row r="14" spans="1:14" ht="15.75">
      <c r="A14" s="5">
        <v>5</v>
      </c>
      <c r="M14" s="8" t="s">
        <v>5</v>
      </c>
      <c r="N14" s="3" t="s">
        <v>19</v>
      </c>
    </row>
    <row r="15" spans="1:14" ht="15.75">
      <c r="A15" s="5">
        <v>6</v>
      </c>
      <c r="M15" s="8" t="s">
        <v>6</v>
      </c>
      <c r="N15" s="3" t="s">
        <v>20</v>
      </c>
    </row>
    <row r="16" spans="1:14" ht="15.75">
      <c r="A16" s="5">
        <v>7</v>
      </c>
      <c r="M16" s="8" t="s">
        <v>7</v>
      </c>
      <c r="N16" s="3" t="s">
        <v>21</v>
      </c>
    </row>
    <row r="17" spans="1:14" ht="15.75">
      <c r="A17" s="5">
        <v>8</v>
      </c>
      <c r="M17" s="8" t="s">
        <v>8</v>
      </c>
      <c r="N17" s="3" t="s">
        <v>22</v>
      </c>
    </row>
    <row r="18" ht="15">
      <c r="A18" s="5">
        <v>9</v>
      </c>
    </row>
    <row r="19" spans="1:13" ht="23.25">
      <c r="A19" s="5">
        <v>10</v>
      </c>
      <c r="M19" s="13" t="s">
        <v>27</v>
      </c>
    </row>
    <row r="20" spans="1:13" ht="15.75">
      <c r="A20" s="5">
        <v>11</v>
      </c>
      <c r="M20" s="13"/>
    </row>
    <row r="21" spans="1:13" ht="15">
      <c r="A21" s="5">
        <v>12</v>
      </c>
      <c r="M21" s="12"/>
    </row>
    <row r="22" spans="1:13" ht="15">
      <c r="A22" s="5">
        <v>13</v>
      </c>
      <c r="M22" s="12"/>
    </row>
    <row r="23" spans="1:13" ht="15">
      <c r="A23" s="5">
        <v>14</v>
      </c>
      <c r="M23" s="11"/>
    </row>
    <row r="24" spans="1:14" ht="27.75">
      <c r="A24" s="5">
        <v>15</v>
      </c>
      <c r="L24" s="69" t="s">
        <v>50</v>
      </c>
      <c r="M24" s="69"/>
      <c r="N24" s="69"/>
    </row>
    <row r="25" ht="15">
      <c r="A25" s="5">
        <v>16</v>
      </c>
    </row>
    <row r="26" spans="1:14" ht="18">
      <c r="A26" s="5">
        <v>17</v>
      </c>
      <c r="L26" s="21">
        <v>1</v>
      </c>
      <c r="M26" s="16">
        <f>'h1'!Z12</f>
        <v>0</v>
      </c>
      <c r="N26" s="20">
        <f>'h1'!AA12</f>
        <v>0</v>
      </c>
    </row>
    <row r="27" spans="1:14" ht="18">
      <c r="A27" s="5">
        <v>18</v>
      </c>
      <c r="L27" s="22">
        <v>2</v>
      </c>
      <c r="M27" s="16">
        <f>'h1'!Z13</f>
        <v>0</v>
      </c>
      <c r="N27" s="20">
        <f>'h1'!AA13</f>
        <v>0</v>
      </c>
    </row>
    <row r="28" spans="1:14" ht="18">
      <c r="A28" s="5">
        <v>19</v>
      </c>
      <c r="L28" s="23">
        <v>3</v>
      </c>
      <c r="M28" s="16">
        <f>'h1'!Z14</f>
        <v>0</v>
      </c>
      <c r="N28" s="20">
        <f>'h1'!AA14</f>
        <v>0</v>
      </c>
    </row>
    <row r="29" spans="1:14" ht="18">
      <c r="A29" s="5">
        <v>20</v>
      </c>
      <c r="L29" s="24">
        <v>4</v>
      </c>
      <c r="M29" s="16">
        <f>'h1'!Z15</f>
        <v>0</v>
      </c>
      <c r="N29" s="20">
        <f>'h1'!AA15</f>
        <v>0</v>
      </c>
    </row>
    <row r="30" spans="1:14" ht="18">
      <c r="A30" s="5">
        <v>21</v>
      </c>
      <c r="L30" s="25">
        <v>5</v>
      </c>
      <c r="M30" s="16">
        <f>'h1'!Z16</f>
        <v>0</v>
      </c>
      <c r="N30" s="20">
        <f>'h1'!AA16</f>
        <v>0</v>
      </c>
    </row>
    <row r="31" spans="1:13" ht="15">
      <c r="A31" s="5">
        <v>22</v>
      </c>
      <c r="L31" s="4"/>
      <c r="M31" s="4"/>
    </row>
    <row r="32" spans="1:13" ht="15">
      <c r="A32" s="5">
        <v>23</v>
      </c>
      <c r="L32" s="4"/>
      <c r="M32" s="4"/>
    </row>
    <row r="33" spans="1:13" ht="15">
      <c r="A33" s="5">
        <v>24</v>
      </c>
      <c r="L33" s="4"/>
      <c r="M33" s="4"/>
    </row>
    <row r="34" spans="1:13" ht="15">
      <c r="A34" s="5">
        <v>25</v>
      </c>
      <c r="L34" s="4"/>
      <c r="M34" s="4"/>
    </row>
    <row r="35" spans="1:13" ht="15">
      <c r="A35" s="5">
        <v>26</v>
      </c>
      <c r="L35" s="4"/>
      <c r="M35" s="4"/>
    </row>
    <row r="36" spans="1:13" ht="15">
      <c r="A36" s="5">
        <v>27</v>
      </c>
      <c r="L36" s="4"/>
      <c r="M36" s="4"/>
    </row>
    <row r="37" ht="15">
      <c r="A37" s="5">
        <v>28</v>
      </c>
    </row>
    <row r="38" ht="15">
      <c r="A38" s="5">
        <v>29</v>
      </c>
    </row>
    <row r="39" ht="15">
      <c r="A39" s="5">
        <v>30</v>
      </c>
    </row>
    <row r="40" ht="15">
      <c r="A40" s="5">
        <v>31</v>
      </c>
    </row>
    <row r="41" ht="15">
      <c r="A41" s="5">
        <v>32</v>
      </c>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M7:N7"/>
    <mergeCell ref="M8:N8"/>
    <mergeCell ref="L24:N24"/>
    <mergeCell ref="D4:J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9F006-C961-487D-986A-7640A59894EB}">
  <sheetPr codeName="Arkusz3"/>
  <dimension ref="A1:AA32"/>
  <sheetViews>
    <sheetView workbookViewId="0" topLeftCell="A1">
      <selection activeCell="B13" sqref="B13:J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0" ht="15">
      <c r="B2" t="str">
        <f>Hierarchia_1!B9</f>
        <v>p1</v>
      </c>
      <c r="C2" t="str">
        <f>Hierarchia_1!C9</f>
        <v>p2</v>
      </c>
      <c r="D2" t="str">
        <f>Hierarchia_1!D9</f>
        <v>p3</v>
      </c>
      <c r="E2" t="str">
        <f>Hierarchia_1!E9</f>
        <v>p4</v>
      </c>
      <c r="F2" t="str">
        <f>Hierarchia_1!F9</f>
        <v>p5</v>
      </c>
      <c r="G2" t="str">
        <f>Hierarchia_1!G9</f>
        <v>p6</v>
      </c>
      <c r="H2" t="str">
        <f>Hierarchia_1!H9</f>
        <v>p7</v>
      </c>
      <c r="I2" t="str">
        <f>Hierarchia_1!I9</f>
        <v>p8</v>
      </c>
      <c r="J2" t="str">
        <f>Hierarchia_1!J9</f>
        <v>p9</v>
      </c>
    </row>
    <row r="3" spans="1:10" ht="15">
      <c r="A3">
        <v>1</v>
      </c>
      <c r="B3">
        <f>COUNTIF(Hierarchia_1!B10:B5000,1)</f>
        <v>0</v>
      </c>
      <c r="C3">
        <f>COUNTIF(Hierarchia_1!C10:C5000,1)</f>
        <v>0</v>
      </c>
      <c r="D3">
        <f>COUNTIF(Hierarchia_1!D10:D5000,1)</f>
        <v>0</v>
      </c>
      <c r="E3">
        <f>COUNTIF(Hierarchia_1!E10:E5000,1)</f>
        <v>0</v>
      </c>
      <c r="F3">
        <f>COUNTIF(Hierarchia_1!F10:F5000,1)</f>
        <v>0</v>
      </c>
      <c r="G3">
        <f>COUNTIF(Hierarchia_1!G10:G5000,1)</f>
        <v>0</v>
      </c>
      <c r="H3">
        <f>COUNTIF(Hierarchia_1!H10:H5000,1)</f>
        <v>0</v>
      </c>
      <c r="I3">
        <f>COUNTIF(Hierarchia_1!I10:I5000,1)</f>
        <v>0</v>
      </c>
      <c r="J3">
        <f>COUNTIF(Hierarchia_1!J10:J5000,1)</f>
        <v>0</v>
      </c>
    </row>
    <row r="4" spans="1:10" ht="15">
      <c r="A4">
        <v>2</v>
      </c>
      <c r="B4" s="26">
        <f>COUNTIF(Hierarchia_1!B10:B5000,2)</f>
        <v>0</v>
      </c>
      <c r="C4">
        <f>COUNTIF(Hierarchia_1!C10:C5000,2)</f>
        <v>0</v>
      </c>
      <c r="D4">
        <f>COUNTIF(Hierarchia_1!D10:D5000,2)</f>
        <v>0</v>
      </c>
      <c r="E4">
        <f>COUNTIF(Hierarchia_1!E10:E5000,2)</f>
        <v>0</v>
      </c>
      <c r="F4">
        <f>COUNTIF(Hierarchia_1!F10:F5000,2)</f>
        <v>0</v>
      </c>
      <c r="G4">
        <f>COUNTIF(Hierarchia_1!G10:G5000,2)</f>
        <v>0</v>
      </c>
      <c r="H4">
        <f>COUNTIF(Hierarchia_1!H10:H5000,2)</f>
        <v>0</v>
      </c>
      <c r="I4">
        <f>COUNTIF(Hierarchia_1!I10:I5000,2)</f>
        <v>0</v>
      </c>
      <c r="J4">
        <f>COUNTIF(Hierarchia_1!J10:J5000,2)</f>
        <v>0</v>
      </c>
    </row>
    <row r="5" spans="1:10" ht="15">
      <c r="A5">
        <v>3</v>
      </c>
      <c r="B5">
        <f>COUNTIF(Hierarchia_1!B10:B5000,3)</f>
        <v>0</v>
      </c>
      <c r="C5">
        <f>COUNTIF(Hierarchia_1!C10:C5000,3)</f>
        <v>0</v>
      </c>
      <c r="D5">
        <f>COUNTIF(Hierarchia_1!D10:D5000,3)</f>
        <v>0</v>
      </c>
      <c r="E5">
        <f>COUNTIF(Hierarchia_1!E10:E5000,3)</f>
        <v>0</v>
      </c>
      <c r="F5">
        <f>COUNTIF(Hierarchia_1!F10:F5000,3)</f>
        <v>0</v>
      </c>
      <c r="G5">
        <f>COUNTIF(Hierarchia_1!G10:G5000,3)</f>
        <v>0</v>
      </c>
      <c r="H5">
        <f>COUNTIF(Hierarchia_1!H10:H5000,3)</f>
        <v>0</v>
      </c>
      <c r="I5">
        <f>COUNTIF(Hierarchia_1!I10:I5000,3)</f>
        <v>0</v>
      </c>
      <c r="J5">
        <f>COUNTIF(Hierarchia_1!J10:J5000,3)</f>
        <v>0</v>
      </c>
    </row>
    <row r="6" spans="1:10" ht="15">
      <c r="A6">
        <v>4</v>
      </c>
      <c r="B6">
        <f>COUNTIF(Hierarchia_1!B10:B5000,4)</f>
        <v>0</v>
      </c>
      <c r="C6">
        <f>COUNTIF(Hierarchia_1!C10:C5000,4)</f>
        <v>0</v>
      </c>
      <c r="D6">
        <f>COUNTIF(Hierarchia_1!D10:D5000,4)</f>
        <v>0</v>
      </c>
      <c r="E6">
        <f>COUNTIF(Hierarchia_1!E10:E5000,4)</f>
        <v>0</v>
      </c>
      <c r="F6">
        <f>COUNTIF(Hierarchia_1!F10:F5000,4)</f>
        <v>0</v>
      </c>
      <c r="G6">
        <f>COUNTIF(Hierarchia_1!G10:G5000,4)</f>
        <v>0</v>
      </c>
      <c r="H6">
        <f>COUNTIF(Hierarchia_1!H10:H5000,4)</f>
        <v>0</v>
      </c>
      <c r="I6">
        <f>COUNTIF(Hierarchia_1!I10:I5000,4)</f>
        <v>0</v>
      </c>
      <c r="J6">
        <f>COUNTIF(Hierarchia_1!J10:J5000,4)</f>
        <v>0</v>
      </c>
    </row>
    <row r="7" spans="1:10" ht="15">
      <c r="A7">
        <v>5</v>
      </c>
      <c r="B7">
        <f>COUNTIF(Hierarchia_1!B10:B5000,5)</f>
        <v>0</v>
      </c>
      <c r="C7">
        <f>COUNTIF(Hierarchia_1!C10:C5000,5)</f>
        <v>0</v>
      </c>
      <c r="D7">
        <f>COUNTIF(Hierarchia_1!D10:D5000,5)</f>
        <v>0</v>
      </c>
      <c r="E7">
        <f>COUNTIF(Hierarchia_1!E10:E5000,5)</f>
        <v>0</v>
      </c>
      <c r="F7">
        <f>COUNTIF(Hierarchia_1!F10:F5000,5)</f>
        <v>0</v>
      </c>
      <c r="G7">
        <f>COUNTIF(Hierarchia_1!G10:G5000,5)</f>
        <v>0</v>
      </c>
      <c r="H7">
        <f>COUNTIF(Hierarchia_1!H10:H5000,5)</f>
        <v>0</v>
      </c>
      <c r="I7">
        <f>COUNTIF(Hierarchia_1!I10:I5000,5)</f>
        <v>0</v>
      </c>
      <c r="J7">
        <f>COUNTIF(Hierarchia_1!J10:J5000,5)</f>
        <v>0</v>
      </c>
    </row>
    <row r="8" spans="1:10" ht="15">
      <c r="A8">
        <v>6</v>
      </c>
      <c r="B8">
        <f>Hierarchia_1!$B$4-SUM('h1'!B3:B7)</f>
        <v>0</v>
      </c>
      <c r="C8">
        <f>Hierarchia_1!$B$4-SUM('h1'!C3:C7)</f>
        <v>0</v>
      </c>
      <c r="D8">
        <f>Hierarchia_1!$B$4-SUM('h1'!D3:D7)</f>
        <v>0</v>
      </c>
      <c r="E8">
        <f>Hierarchia_1!$B$4-SUM('h1'!E3:E7)</f>
        <v>0</v>
      </c>
      <c r="F8">
        <f>Hierarchia_1!$B$4-SUM('h1'!F3:F7)</f>
        <v>0</v>
      </c>
      <c r="G8">
        <f>Hierarchia_1!$B$4-SUM('h1'!G3:G7)</f>
        <v>0</v>
      </c>
      <c r="H8">
        <f>Hierarchia_1!$B$4-SUM('h1'!H3:H7)</f>
        <v>0</v>
      </c>
      <c r="I8">
        <f>Hierarchia_1!$B$4-SUM('h1'!I3:I7)</f>
        <v>0</v>
      </c>
      <c r="J8">
        <f>Hierarchia_1!$B$4-SUM('h1'!J3:J7)</f>
        <v>0</v>
      </c>
    </row>
    <row r="10" ht="15">
      <c r="A10" t="s">
        <v>11</v>
      </c>
    </row>
    <row r="11" spans="2:25" ht="15">
      <c r="B11" s="41" t="str">
        <f>B2</f>
        <v>p1</v>
      </c>
      <c r="C11" s="41" t="str">
        <f aca="true" t="shared" si="0" ref="C11:J11">C2</f>
        <v>p2</v>
      </c>
      <c r="D11" s="41" t="str">
        <f t="shared" si="0"/>
        <v>p3</v>
      </c>
      <c r="E11" s="41" t="str">
        <f t="shared" si="0"/>
        <v>p4</v>
      </c>
      <c r="F11" s="41" t="str">
        <f t="shared" si="0"/>
        <v>p5</v>
      </c>
      <c r="G11" s="41" t="str">
        <f t="shared" si="0"/>
        <v>p6</v>
      </c>
      <c r="H11" s="41" t="str">
        <f t="shared" si="0"/>
        <v>p7</v>
      </c>
      <c r="I11" s="41" t="str">
        <f t="shared" si="0"/>
        <v>p8</v>
      </c>
      <c r="J11" s="41" t="str">
        <f t="shared" si="0"/>
        <v>p9</v>
      </c>
      <c r="U11" t="s">
        <v>89</v>
      </c>
      <c r="V11" s="2" t="s">
        <v>9</v>
      </c>
      <c r="W11" s="2" t="s">
        <v>12</v>
      </c>
      <c r="X11" s="2" t="s">
        <v>10</v>
      </c>
      <c r="Y11" s="2" t="s">
        <v>13</v>
      </c>
    </row>
    <row r="12" spans="1:25" ht="15">
      <c r="A12">
        <v>1</v>
      </c>
      <c r="B12" s="41">
        <f aca="true" t="shared" si="1" ref="B12:G12">B3</f>
        <v>0</v>
      </c>
      <c r="C12" s="41">
        <f t="shared" si="1"/>
        <v>0</v>
      </c>
      <c r="D12" s="41">
        <f t="shared" si="1"/>
        <v>0</v>
      </c>
      <c r="E12" s="41">
        <f t="shared" si="1"/>
        <v>0</v>
      </c>
      <c r="F12" s="41">
        <f t="shared" si="1"/>
        <v>0</v>
      </c>
      <c r="G12" s="41">
        <f t="shared" si="1"/>
        <v>0</v>
      </c>
      <c r="H12" s="41">
        <f aca="true" t="shared" si="2" ref="H12:J12">H3</f>
        <v>0</v>
      </c>
      <c r="I12" s="41">
        <f t="shared" si="2"/>
        <v>0</v>
      </c>
      <c r="J12" s="41">
        <f t="shared" si="2"/>
        <v>0</v>
      </c>
      <c r="U12">
        <f>COUNTIF(B12:J12,"&gt;="&amp;W12)</f>
        <v>9</v>
      </c>
      <c r="V12" s="1">
        <f>STDEVP(B12:J12)</f>
        <v>0</v>
      </c>
      <c r="W12" s="1">
        <f>MAX(B12:J12)-V12</f>
        <v>0</v>
      </c>
      <c r="X12">
        <f>MAX(B18:J18)</f>
        <v>0</v>
      </c>
      <c r="Y12">
        <f>COUNTIF(B18:J18,X12)</f>
        <v>0</v>
      </c>
    </row>
    <row r="13" spans="1:25" ht="15">
      <c r="A13">
        <v>2</v>
      </c>
      <c r="B13" s="41"/>
      <c r="C13" s="41"/>
      <c r="D13" s="41"/>
      <c r="E13" s="41"/>
      <c r="F13" s="41"/>
      <c r="G13" s="41"/>
      <c r="H13" s="41"/>
      <c r="I13" s="41"/>
      <c r="J13" s="41"/>
      <c r="U13">
        <f aca="true" t="shared" si="3" ref="U13:U17">COUNTIF(B13:J13,"&gt;="&amp;W13)</f>
        <v>0</v>
      </c>
      <c r="V13" s="1" t="e">
        <f aca="true" t="shared" si="4" ref="V13:V17">STDEVP(B13:J13)</f>
        <v>#DIV/0!</v>
      </c>
      <c r="W13" s="1" t="e">
        <f aca="true" t="shared" si="5" ref="W13:W17">MAX(B13:J13)-V13</f>
        <v>#DIV/0!</v>
      </c>
      <c r="X13">
        <f aca="true" t="shared" si="6" ref="X13:X17">MAX(B19:J19)</f>
        <v>0</v>
      </c>
      <c r="Y13">
        <f aca="true" t="shared" si="7" ref="Y13:Y17">COUNTIF(B19:J19,X13)</f>
        <v>0</v>
      </c>
    </row>
    <row r="14" spans="1:25" ht="15">
      <c r="A14">
        <v>3</v>
      </c>
      <c r="B14" s="41"/>
      <c r="C14" s="41"/>
      <c r="D14" s="41"/>
      <c r="E14" s="41"/>
      <c r="F14" s="41"/>
      <c r="G14" s="41"/>
      <c r="H14" s="41"/>
      <c r="I14" s="41"/>
      <c r="J14" s="41"/>
      <c r="U14">
        <f t="shared" si="3"/>
        <v>0</v>
      </c>
      <c r="V14" s="1" t="e">
        <f t="shared" si="4"/>
        <v>#DIV/0!</v>
      </c>
      <c r="W14" s="1" t="e">
        <f t="shared" si="5"/>
        <v>#DIV/0!</v>
      </c>
      <c r="X14">
        <f t="shared" si="6"/>
        <v>0</v>
      </c>
      <c r="Y14">
        <f t="shared" si="7"/>
        <v>0</v>
      </c>
    </row>
    <row r="15" spans="1:25" ht="15">
      <c r="A15">
        <v>4</v>
      </c>
      <c r="B15" s="41"/>
      <c r="C15" s="41"/>
      <c r="D15" s="41"/>
      <c r="E15" s="41"/>
      <c r="F15" s="41"/>
      <c r="G15" s="41"/>
      <c r="H15" s="41"/>
      <c r="I15" s="41"/>
      <c r="J15" s="41"/>
      <c r="U15">
        <f t="shared" si="3"/>
        <v>0</v>
      </c>
      <c r="V15" s="1" t="e">
        <f t="shared" si="4"/>
        <v>#DIV/0!</v>
      </c>
      <c r="W15" s="1" t="e">
        <f t="shared" si="5"/>
        <v>#DIV/0!</v>
      </c>
      <c r="X15">
        <f t="shared" si="6"/>
        <v>0</v>
      </c>
      <c r="Y15">
        <f t="shared" si="7"/>
        <v>0</v>
      </c>
    </row>
    <row r="16" spans="1:25" ht="15">
      <c r="A16">
        <v>5</v>
      </c>
      <c r="B16" s="41"/>
      <c r="C16" s="41"/>
      <c r="D16" s="41"/>
      <c r="E16" s="41"/>
      <c r="F16" s="41"/>
      <c r="G16" s="41"/>
      <c r="H16" s="41"/>
      <c r="I16" s="41"/>
      <c r="J16" s="41"/>
      <c r="U16">
        <f t="shared" si="3"/>
        <v>0</v>
      </c>
      <c r="V16" s="1" t="e">
        <f t="shared" si="4"/>
        <v>#DIV/0!</v>
      </c>
      <c r="W16" s="1" t="e">
        <f t="shared" si="5"/>
        <v>#DIV/0!</v>
      </c>
      <c r="X16">
        <f t="shared" si="6"/>
        <v>0</v>
      </c>
      <c r="Y16">
        <f t="shared" si="7"/>
        <v>0</v>
      </c>
    </row>
    <row r="17" spans="1:25" ht="15">
      <c r="A17">
        <v>6</v>
      </c>
      <c r="B17" s="41"/>
      <c r="C17" s="41"/>
      <c r="D17" s="41"/>
      <c r="E17" s="41"/>
      <c r="F17" s="41"/>
      <c r="G17" s="41"/>
      <c r="H17" s="41"/>
      <c r="I17" s="41"/>
      <c r="J17" s="41"/>
      <c r="U17">
        <f t="shared" si="3"/>
        <v>0</v>
      </c>
      <c r="V17" s="1" t="e">
        <f t="shared" si="4"/>
        <v>#DIV/0!</v>
      </c>
      <c r="W17" s="1" t="e">
        <f t="shared" si="5"/>
        <v>#DIV/0!</v>
      </c>
      <c r="X17">
        <f t="shared" si="6"/>
        <v>0</v>
      </c>
      <c r="Y17">
        <f t="shared" si="7"/>
        <v>0</v>
      </c>
    </row>
    <row r="18" spans="1:23" ht="15">
      <c r="A18" t="s">
        <v>172</v>
      </c>
      <c r="B18" s="41"/>
      <c r="C18" s="41"/>
      <c r="D18" s="41"/>
      <c r="E18" s="41"/>
      <c r="F18" s="41"/>
      <c r="G18" s="41"/>
      <c r="H18" s="41"/>
      <c r="I18" s="41"/>
      <c r="J18" s="41"/>
      <c r="V18" s="1"/>
      <c r="W18" s="1"/>
    </row>
    <row r="19" spans="1:23" ht="15">
      <c r="A19" s="45" t="s">
        <v>171</v>
      </c>
      <c r="B19" s="41"/>
      <c r="C19" s="41"/>
      <c r="D19" s="41"/>
      <c r="E19" s="41"/>
      <c r="F19" s="41"/>
      <c r="G19" s="41"/>
      <c r="H19" s="41"/>
      <c r="I19" s="41"/>
      <c r="J19" s="41"/>
      <c r="V19" s="1"/>
      <c r="W19" s="1"/>
    </row>
    <row r="20" spans="1:23" ht="15">
      <c r="A20" t="s">
        <v>173</v>
      </c>
      <c r="B20" s="41"/>
      <c r="C20" s="41"/>
      <c r="D20" s="41"/>
      <c r="E20" s="41"/>
      <c r="F20" s="41"/>
      <c r="G20" s="41"/>
      <c r="H20" s="41"/>
      <c r="I20" s="41"/>
      <c r="J20" s="41"/>
      <c r="V20" s="1"/>
      <c r="W20" s="1"/>
    </row>
    <row r="21" spans="1:23" ht="15">
      <c r="A21" t="s">
        <v>174</v>
      </c>
      <c r="B21" s="41"/>
      <c r="C21" s="41"/>
      <c r="D21" s="41"/>
      <c r="E21" s="41"/>
      <c r="F21" s="41"/>
      <c r="G21" s="41"/>
      <c r="H21" s="41"/>
      <c r="I21" s="41"/>
      <c r="J21" s="41"/>
      <c r="V21" s="1"/>
      <c r="W21" s="1"/>
    </row>
    <row r="22" spans="1:23" ht="15">
      <c r="A22" t="s">
        <v>175</v>
      </c>
      <c r="B22" s="41"/>
      <c r="C22" s="41"/>
      <c r="D22" s="41"/>
      <c r="E22" s="41"/>
      <c r="F22" s="41"/>
      <c r="G22" s="41"/>
      <c r="H22" s="41"/>
      <c r="I22" s="41"/>
      <c r="J22" s="41"/>
      <c r="V22" s="1"/>
      <c r="W22" s="1"/>
    </row>
    <row r="23" ht="15">
      <c r="A23" t="s">
        <v>176</v>
      </c>
    </row>
    <row r="24" spans="1:3" ht="15.75">
      <c r="A24" s="17" t="s">
        <v>0</v>
      </c>
      <c r="B24" s="18" t="s">
        <v>14</v>
      </c>
      <c r="C24" s="19"/>
    </row>
    <row r="25" spans="1:3" ht="15.75">
      <c r="A25" s="17" t="s">
        <v>1</v>
      </c>
      <c r="B25" s="18" t="s">
        <v>15</v>
      </c>
      <c r="C25" s="19"/>
    </row>
    <row r="26" spans="1:3" ht="15.75">
      <c r="A26" s="17" t="s">
        <v>2</v>
      </c>
      <c r="B26" s="18" t="s">
        <v>16</v>
      </c>
      <c r="C26" s="19"/>
    </row>
    <row r="27" spans="1:3" ht="15.75">
      <c r="A27" s="17" t="s">
        <v>3</v>
      </c>
      <c r="B27" s="18" t="s">
        <v>17</v>
      </c>
      <c r="C27" s="19"/>
    </row>
    <row r="28" spans="1:3" ht="15.75">
      <c r="A28" s="17" t="s">
        <v>4</v>
      </c>
      <c r="B28" s="18" t="s">
        <v>18</v>
      </c>
      <c r="C28" s="19"/>
    </row>
    <row r="29" spans="1:3" ht="15.75">
      <c r="A29" s="17" t="s">
        <v>5</v>
      </c>
      <c r="B29" s="18" t="s">
        <v>19</v>
      </c>
      <c r="C29" s="19"/>
    </row>
    <row r="30" spans="1:3" ht="15.75">
      <c r="A30" s="17" t="s">
        <v>6</v>
      </c>
      <c r="B30" s="18" t="s">
        <v>20</v>
      </c>
      <c r="C30" s="19"/>
    </row>
    <row r="31" spans="1:3" ht="15.75">
      <c r="A31" s="17" t="s">
        <v>7</v>
      </c>
      <c r="B31" s="18" t="s">
        <v>21</v>
      </c>
      <c r="C31" s="19"/>
    </row>
    <row r="32" spans="1:3" ht="15.75">
      <c r="A32" s="17" t="s">
        <v>8</v>
      </c>
      <c r="B32" s="18" t="s">
        <v>22</v>
      </c>
      <c r="C32" s="19"/>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AAABD-2356-45AE-9ABD-598C0A80414B}">
  <sheetPr codeName="Arkusz5">
    <tabColor theme="9" tint="0.39998000860214233"/>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113</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47</v>
      </c>
      <c r="E4" s="66"/>
      <c r="F4" s="66"/>
      <c r="G4" s="66"/>
      <c r="H4" s="66"/>
      <c r="I4" s="66"/>
      <c r="J4" s="66"/>
      <c r="K4" s="27"/>
      <c r="L4" s="27"/>
      <c r="M4" s="27"/>
      <c r="N4" s="27"/>
      <c r="O4" s="15"/>
      <c r="P4" s="6"/>
    </row>
    <row r="5" spans="1:16" ht="15">
      <c r="A5" s="7"/>
      <c r="B5" s="6"/>
      <c r="C5" s="6"/>
      <c r="D5" s="66"/>
      <c r="E5" s="66"/>
      <c r="F5" s="66"/>
      <c r="G5" s="66"/>
      <c r="H5" s="66"/>
      <c r="I5" s="66"/>
      <c r="J5" s="66"/>
      <c r="K5" s="27"/>
      <c r="L5" s="27"/>
      <c r="M5" s="27"/>
      <c r="N5" s="27"/>
      <c r="O5" s="15"/>
      <c r="P5" s="6"/>
    </row>
    <row r="6" spans="1:16" ht="15">
      <c r="A6" s="7"/>
      <c r="B6" s="6"/>
      <c r="C6" s="6"/>
      <c r="D6" s="66"/>
      <c r="E6" s="66"/>
      <c r="F6" s="66"/>
      <c r="G6" s="66"/>
      <c r="H6" s="66"/>
      <c r="I6" s="66"/>
      <c r="J6" s="66"/>
      <c r="K6" s="27"/>
      <c r="L6" s="27"/>
      <c r="M6" s="27"/>
      <c r="N6" s="27"/>
      <c r="O6" s="15"/>
      <c r="P6" s="6"/>
    </row>
    <row r="7" spans="1:18" ht="26.25" customHeight="1">
      <c r="A7" s="32" t="s">
        <v>24</v>
      </c>
      <c r="B7" s="6"/>
      <c r="C7" s="6"/>
      <c r="D7" s="6"/>
      <c r="E7" s="6"/>
      <c r="F7" s="6"/>
      <c r="G7" s="6"/>
      <c r="H7" s="6"/>
      <c r="I7" s="6"/>
      <c r="J7" s="6"/>
      <c r="K7" s="6"/>
      <c r="L7" s="6"/>
      <c r="M7" s="6"/>
      <c r="N7" s="6"/>
      <c r="Q7" s="67"/>
      <c r="R7" s="67"/>
    </row>
    <row r="8" spans="1:18" ht="15.75">
      <c r="A8" s="35" t="s">
        <v>46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33</v>
      </c>
    </row>
    <row r="10" spans="1:18" ht="15.75">
      <c r="A10" s="5">
        <v>1</v>
      </c>
      <c r="Q10" s="8" t="s">
        <v>1</v>
      </c>
      <c r="R10" s="3" t="s">
        <v>34</v>
      </c>
    </row>
    <row r="11" spans="1:18" ht="15.75">
      <c r="A11" s="5">
        <v>2</v>
      </c>
      <c r="Q11" s="8" t="s">
        <v>2</v>
      </c>
      <c r="R11" s="3" t="s">
        <v>35</v>
      </c>
    </row>
    <row r="12" spans="1:18" ht="15.75">
      <c r="A12" s="5">
        <v>3</v>
      </c>
      <c r="Q12" s="8" t="s">
        <v>3</v>
      </c>
      <c r="R12" s="3" t="s">
        <v>36</v>
      </c>
    </row>
    <row r="13" spans="1:18" ht="15.75">
      <c r="A13" s="5">
        <v>4</v>
      </c>
      <c r="Q13" s="8" t="s">
        <v>4</v>
      </c>
      <c r="R13" s="3" t="s">
        <v>37</v>
      </c>
    </row>
    <row r="14" spans="1:18" ht="15.75">
      <c r="A14" s="5">
        <v>5</v>
      </c>
      <c r="Q14" s="8" t="s">
        <v>5</v>
      </c>
      <c r="R14" s="3" t="s">
        <v>38</v>
      </c>
    </row>
    <row r="15" spans="1:18" ht="15.75">
      <c r="A15" s="5">
        <v>6</v>
      </c>
      <c r="Q15" s="8" t="s">
        <v>6</v>
      </c>
      <c r="R15" s="3" t="s">
        <v>39</v>
      </c>
    </row>
    <row r="16" spans="1:18" ht="15.75">
      <c r="A16" s="5">
        <v>7</v>
      </c>
      <c r="Q16" s="8" t="s">
        <v>7</v>
      </c>
      <c r="R16" s="3" t="s">
        <v>40</v>
      </c>
    </row>
    <row r="17" spans="1:18" ht="15.75">
      <c r="A17" s="5">
        <v>8</v>
      </c>
      <c r="Q17" s="8" t="s">
        <v>8</v>
      </c>
      <c r="R17" s="3" t="s">
        <v>41</v>
      </c>
    </row>
    <row r="18" spans="1:18" ht="15.75">
      <c r="A18" s="5">
        <v>9</v>
      </c>
      <c r="Q18" s="8" t="s">
        <v>29</v>
      </c>
      <c r="R18" s="3" t="s">
        <v>42</v>
      </c>
    </row>
    <row r="19" spans="1:18" ht="15.75">
      <c r="A19" s="5">
        <v>10</v>
      </c>
      <c r="Q19" s="8" t="s">
        <v>30</v>
      </c>
      <c r="R19" s="3" t="s">
        <v>43</v>
      </c>
    </row>
    <row r="20" spans="1:18" ht="15.75">
      <c r="A20" s="5">
        <v>11</v>
      </c>
      <c r="Q20" s="8" t="s">
        <v>31</v>
      </c>
      <c r="R20" s="3" t="s">
        <v>44</v>
      </c>
    </row>
    <row r="21" spans="1:18" ht="15.75">
      <c r="A21" s="5">
        <v>12</v>
      </c>
      <c r="Q21" s="8" t="s">
        <v>32</v>
      </c>
      <c r="R21" s="3" t="s">
        <v>45</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49</v>
      </c>
      <c r="Q29" s="69"/>
      <c r="R29" s="69"/>
    </row>
    <row r="30" ht="15">
      <c r="A30" s="5">
        <v>21</v>
      </c>
    </row>
    <row r="31" spans="1:18" ht="18">
      <c r="A31" s="5">
        <v>22</v>
      </c>
      <c r="P31" s="21">
        <v>1</v>
      </c>
      <c r="Q31" s="16">
        <f>'h2'!Z12</f>
        <v>0</v>
      </c>
      <c r="R31" s="20">
        <f>'h2'!AA12</f>
        <v>0</v>
      </c>
    </row>
    <row r="32" spans="1:18" ht="18">
      <c r="A32" s="5">
        <v>23</v>
      </c>
      <c r="P32" s="22">
        <v>2</v>
      </c>
      <c r="Q32" s="16">
        <f>'h2'!Z13</f>
        <v>0</v>
      </c>
      <c r="R32" s="20">
        <f>'h2'!AA13</f>
        <v>0</v>
      </c>
    </row>
    <row r="33" spans="1:18" ht="18">
      <c r="A33" s="5">
        <v>24</v>
      </c>
      <c r="P33" s="23">
        <v>3</v>
      </c>
      <c r="Q33" s="16">
        <f>'h2'!Z14</f>
        <v>0</v>
      </c>
      <c r="R33" s="20">
        <f>'h2'!AA14</f>
        <v>0</v>
      </c>
    </row>
    <row r="34" spans="1:18" ht="18">
      <c r="A34" s="5">
        <v>25</v>
      </c>
      <c r="P34" s="24">
        <v>4</v>
      </c>
      <c r="Q34" s="16">
        <f>'h2'!Z15</f>
        <v>0</v>
      </c>
      <c r="R34" s="20">
        <f>'h2'!AA15</f>
        <v>0</v>
      </c>
    </row>
    <row r="35" spans="1:18" ht="18">
      <c r="A35" s="5">
        <v>26</v>
      </c>
      <c r="P35" s="25">
        <v>5</v>
      </c>
      <c r="Q35" s="16">
        <f>'h2'!Z16</f>
        <v>0</v>
      </c>
      <c r="R35" s="20">
        <f>'h2'!AA16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9A94-5C08-4094-8ADC-5FC49ECC1E17}">
  <sheetPr codeName="Arkusz2"/>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Hierarchia_2!B9</f>
        <v>p1</v>
      </c>
      <c r="C2" t="str">
        <f>Hierarchia_2!C9</f>
        <v>p2</v>
      </c>
      <c r="D2" t="str">
        <f>Hierarchia_2!D9</f>
        <v>p3</v>
      </c>
      <c r="E2" t="str">
        <f>Hierarchia_2!E9</f>
        <v>p4</v>
      </c>
      <c r="F2" t="str">
        <f>Hierarchia_2!F9</f>
        <v>p5</v>
      </c>
      <c r="G2" t="str">
        <f>Hierarchia_2!G9</f>
        <v>p6</v>
      </c>
      <c r="H2" t="str">
        <f>Hierarchia_2!H9</f>
        <v>p7</v>
      </c>
      <c r="I2" t="str">
        <f>Hierarchia_2!I9</f>
        <v>p8</v>
      </c>
      <c r="J2" t="str">
        <f>Hierarchia_2!J9</f>
        <v>p9</v>
      </c>
      <c r="K2" t="str">
        <f>Hierarchia_2!K9</f>
        <v>p10</v>
      </c>
      <c r="L2" t="str">
        <f>Hierarchia_2!L9</f>
        <v>p11</v>
      </c>
      <c r="M2" t="str">
        <f>Hierarchia_2!M9</f>
        <v>p12</v>
      </c>
      <c r="N2" t="str">
        <f>Hierarchia_2!N9</f>
        <v>p13</v>
      </c>
    </row>
    <row r="3" spans="1:14" ht="15">
      <c r="A3">
        <v>1</v>
      </c>
      <c r="B3" s="19">
        <f>COUNTIF(Hierarchia_2!B10:B5000,1)</f>
        <v>0</v>
      </c>
      <c r="C3" s="19">
        <f>COUNTIF(Hierarchia_2!C10:C5000,1)</f>
        <v>0</v>
      </c>
      <c r="D3" s="19">
        <f>COUNTIF(Hierarchia_2!D10:D5000,1)</f>
        <v>0</v>
      </c>
      <c r="E3" s="19">
        <f>COUNTIF(Hierarchia_2!E10:E5000,1)</f>
        <v>0</v>
      </c>
      <c r="F3" s="19">
        <f>COUNTIF(Hierarchia_2!F10:F5000,1)</f>
        <v>0</v>
      </c>
      <c r="G3" s="19">
        <f>COUNTIF(Hierarchia_2!G10:G5000,1)</f>
        <v>0</v>
      </c>
      <c r="H3" s="19">
        <f>COUNTIF(Hierarchia_2!H10:H5000,1)</f>
        <v>0</v>
      </c>
      <c r="I3" s="19">
        <f>COUNTIF(Hierarchia_2!I10:I5000,1)</f>
        <v>0</v>
      </c>
      <c r="J3" s="19">
        <f>COUNTIF(Hierarchia_2!J10:J5000,1)</f>
        <v>0</v>
      </c>
      <c r="K3" s="19">
        <f>COUNTIF(Hierarchia_2!K10:K5000,1)</f>
        <v>0</v>
      </c>
      <c r="L3" s="19">
        <f>COUNTIF(Hierarchia_2!L10:L5000,1)</f>
        <v>0</v>
      </c>
      <c r="M3" s="19">
        <f>COUNTIF(Hierarchia_2!M10:M5000,1)</f>
        <v>0</v>
      </c>
      <c r="N3" s="19">
        <f>COUNTIF(Hierarchia_2!N10:N5000,1)</f>
        <v>0</v>
      </c>
    </row>
    <row r="4" spans="1:14" ht="15">
      <c r="A4">
        <v>2</v>
      </c>
      <c r="B4" s="19">
        <f>COUNTIF(Hierarchia_2!B10:B5000,2)</f>
        <v>0</v>
      </c>
      <c r="C4" s="19">
        <f>COUNTIF(Hierarchia_2!C10:C5000,2)</f>
        <v>0</v>
      </c>
      <c r="D4" s="19">
        <f>COUNTIF(Hierarchia_2!D10:D5000,2)</f>
        <v>0</v>
      </c>
      <c r="E4" s="19">
        <f>COUNTIF(Hierarchia_2!E10:E5000,2)</f>
        <v>0</v>
      </c>
      <c r="F4" s="19">
        <f>COUNTIF(Hierarchia_2!F10:F5000,2)</f>
        <v>0</v>
      </c>
      <c r="G4" s="19">
        <f>COUNTIF(Hierarchia_2!G10:G5000,2)</f>
        <v>0</v>
      </c>
      <c r="H4" s="19">
        <f>COUNTIF(Hierarchia_2!H10:H5000,2)</f>
        <v>0</v>
      </c>
      <c r="I4" s="19">
        <f>COUNTIF(Hierarchia_2!I10:I5000,2)</f>
        <v>0</v>
      </c>
      <c r="J4" s="19">
        <f>COUNTIF(Hierarchia_2!J10:J5000,2)</f>
        <v>0</v>
      </c>
      <c r="K4" s="19">
        <f>COUNTIF(Hierarchia_2!K10:K5000,2)</f>
        <v>0</v>
      </c>
      <c r="L4" s="19">
        <f>COUNTIF(Hierarchia_2!L10:L5000,2)</f>
        <v>0</v>
      </c>
      <c r="M4" s="19">
        <f>COUNTIF(Hierarchia_2!M10:M5000,2)</f>
        <v>0</v>
      </c>
      <c r="N4" s="19">
        <f>COUNTIF(Hierarchia_2!N10:N5000,2)</f>
        <v>0</v>
      </c>
    </row>
    <row r="5" spans="1:14" ht="15">
      <c r="A5">
        <v>3</v>
      </c>
      <c r="B5" s="19">
        <f>COUNTIF(Hierarchia_2!B10:B5000,3)</f>
        <v>0</v>
      </c>
      <c r="C5" s="19">
        <f>COUNTIF(Hierarchia_2!C10:C5000,3)</f>
        <v>0</v>
      </c>
      <c r="D5" s="19">
        <f>COUNTIF(Hierarchia_2!D10:D5000,3)</f>
        <v>0</v>
      </c>
      <c r="E5" s="19">
        <f>COUNTIF(Hierarchia_2!E10:E5000,3)</f>
        <v>0</v>
      </c>
      <c r="F5" s="19">
        <f>COUNTIF(Hierarchia_2!F10:F5000,3)</f>
        <v>0</v>
      </c>
      <c r="G5" s="19">
        <f>COUNTIF(Hierarchia_2!G10:G5000,3)</f>
        <v>0</v>
      </c>
      <c r="H5" s="19">
        <f>COUNTIF(Hierarchia_2!H10:H5000,3)</f>
        <v>0</v>
      </c>
      <c r="I5" s="19">
        <f>COUNTIF(Hierarchia_2!I10:I5000,3)</f>
        <v>0</v>
      </c>
      <c r="J5" s="19">
        <f>COUNTIF(Hierarchia_2!J10:J5000,3)</f>
        <v>0</v>
      </c>
      <c r="K5" s="19">
        <f>COUNTIF(Hierarchia_2!K10:K5000,3)</f>
        <v>0</v>
      </c>
      <c r="L5" s="19">
        <f>COUNTIF(Hierarchia_2!L10:L5000,3)</f>
        <v>0</v>
      </c>
      <c r="M5" s="19">
        <f>COUNTIF(Hierarchia_2!M10:M5000,3)</f>
        <v>0</v>
      </c>
      <c r="N5" s="19">
        <f>COUNTIF(Hierarchia_2!N10:N5000,3)</f>
        <v>0</v>
      </c>
    </row>
    <row r="6" spans="1:14" ht="15">
      <c r="A6">
        <v>4</v>
      </c>
      <c r="B6" s="19">
        <f>COUNTIF(Hierarchia_2!B10:B5000,4)</f>
        <v>0</v>
      </c>
      <c r="C6" s="19">
        <f>COUNTIF(Hierarchia_2!C10:C5000,4)</f>
        <v>0</v>
      </c>
      <c r="D6" s="19">
        <f>COUNTIF(Hierarchia_2!D10:D5000,4)</f>
        <v>0</v>
      </c>
      <c r="E6" s="19">
        <f>COUNTIF(Hierarchia_2!E10:E5000,4)</f>
        <v>0</v>
      </c>
      <c r="F6" s="19">
        <f>COUNTIF(Hierarchia_2!F10:F5000,4)</f>
        <v>0</v>
      </c>
      <c r="G6" s="19">
        <f>COUNTIF(Hierarchia_2!G10:G5000,4)</f>
        <v>0</v>
      </c>
      <c r="H6" s="19">
        <f>COUNTIF(Hierarchia_2!H10:H5000,4)</f>
        <v>0</v>
      </c>
      <c r="I6" s="19">
        <f>COUNTIF(Hierarchia_2!I10:I5000,4)</f>
        <v>0</v>
      </c>
      <c r="J6" s="19">
        <f>COUNTIF(Hierarchia_2!J10:J5000,4)</f>
        <v>0</v>
      </c>
      <c r="K6" s="19">
        <f>COUNTIF(Hierarchia_2!K10:K5000,4)</f>
        <v>0</v>
      </c>
      <c r="L6" s="19">
        <f>COUNTIF(Hierarchia_2!L10:L5000,4)</f>
        <v>0</v>
      </c>
      <c r="M6" s="19">
        <f>COUNTIF(Hierarchia_2!M10:M5000,4)</f>
        <v>0</v>
      </c>
      <c r="N6" s="19">
        <f>COUNTIF(Hierarchia_2!N10:N5000,4)</f>
        <v>0</v>
      </c>
    </row>
    <row r="7" spans="1:14" ht="15">
      <c r="A7">
        <v>5</v>
      </c>
      <c r="B7" s="19">
        <f>COUNTIF(Hierarchia_2!B10:B5000,5)</f>
        <v>0</v>
      </c>
      <c r="C7" s="19">
        <f>COUNTIF(Hierarchia_2!C10:C5000,5)</f>
        <v>0</v>
      </c>
      <c r="D7" s="19">
        <f>COUNTIF(Hierarchia_2!D10:D5000,5)</f>
        <v>0</v>
      </c>
      <c r="E7" s="19">
        <f>COUNTIF(Hierarchia_2!E10:E5000,5)</f>
        <v>0</v>
      </c>
      <c r="F7" s="19">
        <f>COUNTIF(Hierarchia_2!F10:F5000,5)</f>
        <v>0</v>
      </c>
      <c r="G7" s="19">
        <f>COUNTIF(Hierarchia_2!G10:G5000,5)</f>
        <v>0</v>
      </c>
      <c r="H7" s="19">
        <f>COUNTIF(Hierarchia_2!H10:H5000,5)</f>
        <v>0</v>
      </c>
      <c r="I7" s="19">
        <f>COUNTIF(Hierarchia_2!I10:I5000,5)</f>
        <v>0</v>
      </c>
      <c r="J7" s="19">
        <f>COUNTIF(Hierarchia_2!J10:J5000,5)</f>
        <v>0</v>
      </c>
      <c r="K7" s="19">
        <f>COUNTIF(Hierarchia_2!K10:K5000,5)</f>
        <v>0</v>
      </c>
      <c r="L7" s="19">
        <f>COUNTIF(Hierarchia_2!L10:L5000,5)</f>
        <v>0</v>
      </c>
      <c r="M7" s="19">
        <f>COUNTIF(Hierarchia_2!M10:M5000,5)</f>
        <v>0</v>
      </c>
      <c r="N7" s="19">
        <f>COUNTIF(Hierarchia_2!N10:N5000,5)</f>
        <v>0</v>
      </c>
    </row>
    <row r="8" spans="1:14" ht="15">
      <c r="A8">
        <v>6</v>
      </c>
      <c r="B8" s="19">
        <f>Hierarchia_2!$B$4-SUM('h2'!B3:B7)</f>
        <v>0</v>
      </c>
      <c r="C8" s="19">
        <f>Hierarchia_2!$B$4-SUM('h2'!C3:C7)</f>
        <v>0</v>
      </c>
      <c r="D8" s="19">
        <f>Hierarchia_2!$B$4-SUM('h2'!D3:D7)</f>
        <v>0</v>
      </c>
      <c r="E8" s="19">
        <f>Hierarchia_2!$B$4-SUM('h2'!E3:E7)</f>
        <v>0</v>
      </c>
      <c r="F8" s="19">
        <f>Hierarchia_2!$B$4-SUM('h2'!F3:F7)</f>
        <v>0</v>
      </c>
      <c r="G8" s="19">
        <f>Hierarchia_2!$B$4-SUM('h2'!G3:G7)</f>
        <v>0</v>
      </c>
      <c r="H8" s="19">
        <f>Hierarchia_2!$B$4-SUM('h2'!H3:H7)</f>
        <v>0</v>
      </c>
      <c r="I8" s="19">
        <f>Hierarchia_2!$B$4-SUM('h2'!I3:I7)</f>
        <v>0</v>
      </c>
      <c r="J8" s="19">
        <f>Hierarchia_2!$B$4-SUM('h2'!J3:J7)</f>
        <v>0</v>
      </c>
      <c r="K8" s="19">
        <f>Hierarchia_2!$B$4-SUM('h2'!K3:K7)</f>
        <v>0</v>
      </c>
      <c r="L8" s="19">
        <f>Hierarchia_2!$B$4-SUM('h2'!L3:L7)</f>
        <v>0</v>
      </c>
      <c r="M8" s="19">
        <f>Hierarchia_2!$B$4-SUM('h2'!M3:M7)</f>
        <v>0</v>
      </c>
      <c r="N8" s="19">
        <f>Hierarchia_2!$B$4-SUM('h2'!N3:N7)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spans="1:23" ht="15">
      <c r="A22" t="s">
        <v>175</v>
      </c>
      <c r="V22" s="1"/>
      <c r="W22" s="1"/>
    </row>
    <row r="23" ht="15">
      <c r="A23" t="s">
        <v>176</v>
      </c>
    </row>
    <row r="24" spans="1:6" ht="15.75">
      <c r="A24" s="17" t="s">
        <v>0</v>
      </c>
      <c r="B24" s="18" t="s">
        <v>33</v>
      </c>
      <c r="C24" s="19"/>
      <c r="D24" s="19"/>
      <c r="E24" s="19"/>
      <c r="F24" s="19"/>
    </row>
    <row r="25" spans="1:6" ht="15.75">
      <c r="A25" s="17" t="s">
        <v>1</v>
      </c>
      <c r="B25" s="18" t="s">
        <v>34</v>
      </c>
      <c r="C25" s="19"/>
      <c r="D25" s="19"/>
      <c r="E25" s="19"/>
      <c r="F25" s="19"/>
    </row>
    <row r="26" spans="1:6" ht="15.75">
      <c r="A26" s="17" t="s">
        <v>2</v>
      </c>
      <c r="B26" s="18" t="s">
        <v>35</v>
      </c>
      <c r="C26" s="19"/>
      <c r="D26" s="19"/>
      <c r="E26" s="19"/>
      <c r="F26" s="19"/>
    </row>
    <row r="27" spans="1:6" ht="15.75">
      <c r="A27" s="17" t="s">
        <v>3</v>
      </c>
      <c r="B27" s="18" t="s">
        <v>36</v>
      </c>
      <c r="C27" s="19"/>
      <c r="D27" s="19"/>
      <c r="E27" s="19"/>
      <c r="F27" s="19"/>
    </row>
    <row r="28" spans="1:6" ht="15.75">
      <c r="A28" s="17" t="s">
        <v>4</v>
      </c>
      <c r="B28" s="18" t="s">
        <v>37</v>
      </c>
      <c r="C28" s="19"/>
      <c r="D28" s="19"/>
      <c r="E28" s="19"/>
      <c r="F28" s="19"/>
    </row>
    <row r="29" spans="1:6" ht="15.75">
      <c r="A29" s="17" t="s">
        <v>5</v>
      </c>
      <c r="B29" s="18" t="s">
        <v>38</v>
      </c>
      <c r="C29" s="19"/>
      <c r="D29" s="19"/>
      <c r="E29" s="19"/>
      <c r="F29" s="19"/>
    </row>
    <row r="30" spans="1:6" ht="15.75">
      <c r="A30" s="17" t="s">
        <v>6</v>
      </c>
      <c r="B30" s="18" t="s">
        <v>39</v>
      </c>
      <c r="C30" s="19"/>
      <c r="D30" s="19"/>
      <c r="E30" s="19"/>
      <c r="F30" s="19"/>
    </row>
    <row r="31" spans="1:6" ht="15.75">
      <c r="A31" s="17" t="s">
        <v>7</v>
      </c>
      <c r="B31" s="18" t="s">
        <v>40</v>
      </c>
      <c r="C31" s="19"/>
      <c r="D31" s="19"/>
      <c r="E31" s="19"/>
      <c r="F31" s="19"/>
    </row>
    <row r="32" spans="1:6" ht="15.75">
      <c r="A32" s="17" t="s">
        <v>8</v>
      </c>
      <c r="B32" s="18" t="s">
        <v>41</v>
      </c>
      <c r="C32" s="19"/>
      <c r="D32" s="19"/>
      <c r="E32" s="19"/>
      <c r="F32" s="19"/>
    </row>
    <row r="33" spans="1:6" ht="15.75">
      <c r="A33" s="17" t="s">
        <v>29</v>
      </c>
      <c r="B33" s="18" t="s">
        <v>42</v>
      </c>
      <c r="C33" s="19"/>
      <c r="D33" s="19"/>
      <c r="E33" s="19"/>
      <c r="F33" s="19"/>
    </row>
    <row r="34" spans="1:6" ht="15.75">
      <c r="A34" s="17" t="s">
        <v>30</v>
      </c>
      <c r="B34" s="18" t="s">
        <v>43</v>
      </c>
      <c r="C34" s="19"/>
      <c r="D34" s="19"/>
      <c r="E34" s="19"/>
      <c r="F34" s="19"/>
    </row>
    <row r="35" spans="1:6" ht="15.75">
      <c r="A35" s="17" t="s">
        <v>31</v>
      </c>
      <c r="B35" s="18" t="s">
        <v>44</v>
      </c>
      <c r="C35" s="19"/>
      <c r="D35" s="19"/>
      <c r="E35" s="19"/>
      <c r="F35" s="19"/>
    </row>
    <row r="36" spans="1:6" ht="15.75">
      <c r="A36" s="17" t="s">
        <v>32</v>
      </c>
      <c r="B36" s="18" t="s">
        <v>45</v>
      </c>
      <c r="C36" s="19"/>
      <c r="D36" s="19"/>
      <c r="E36" s="19"/>
      <c r="F36" s="19"/>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A9A2-7148-4F0A-8F02-2299554B823D}">
  <sheetPr codeName="Arkusz6">
    <tabColor theme="7"/>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185</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138</v>
      </c>
      <c r="E4" s="66"/>
      <c r="F4" s="66"/>
      <c r="G4" s="66"/>
      <c r="H4" s="66"/>
      <c r="I4" s="66"/>
      <c r="J4" s="66"/>
      <c r="K4" s="34"/>
      <c r="L4" s="34"/>
      <c r="M4" s="34"/>
      <c r="N4" s="34"/>
      <c r="O4" s="15"/>
      <c r="P4" s="6"/>
    </row>
    <row r="5" spans="1:16" ht="15">
      <c r="A5" s="7"/>
      <c r="B5" s="6"/>
      <c r="C5" s="6"/>
      <c r="D5" s="66"/>
      <c r="E5" s="66"/>
      <c r="F5" s="66"/>
      <c r="G5" s="66"/>
      <c r="H5" s="66"/>
      <c r="I5" s="66"/>
      <c r="J5" s="66"/>
      <c r="K5" s="34"/>
      <c r="L5" s="34"/>
      <c r="M5" s="34"/>
      <c r="N5" s="34"/>
      <c r="O5" s="15"/>
      <c r="P5" s="6"/>
    </row>
    <row r="6" spans="1:16" ht="15">
      <c r="A6" s="7"/>
      <c r="B6" s="6"/>
      <c r="C6" s="6"/>
      <c r="D6" s="66"/>
      <c r="E6" s="66"/>
      <c r="F6" s="66"/>
      <c r="G6" s="66"/>
      <c r="H6" s="66"/>
      <c r="I6" s="66"/>
      <c r="J6" s="66"/>
      <c r="K6" s="34"/>
      <c r="L6" s="34"/>
      <c r="M6" s="34"/>
      <c r="N6" s="34"/>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51</v>
      </c>
    </row>
    <row r="10" spans="1:18" ht="15.75">
      <c r="A10" s="5">
        <v>1</v>
      </c>
      <c r="Q10" s="8" t="s">
        <v>1</v>
      </c>
      <c r="R10" s="3" t="s">
        <v>52</v>
      </c>
    </row>
    <row r="11" spans="1:18" ht="15.75">
      <c r="A11" s="5">
        <v>2</v>
      </c>
      <c r="Q11" s="8" t="s">
        <v>2</v>
      </c>
      <c r="R11" s="3" t="s">
        <v>53</v>
      </c>
    </row>
    <row r="12" spans="1:18" ht="15.75">
      <c r="A12" s="5">
        <v>3</v>
      </c>
      <c r="Q12" s="8" t="s">
        <v>3</v>
      </c>
      <c r="R12" s="3" t="s">
        <v>54</v>
      </c>
    </row>
    <row r="13" spans="1:18" ht="15.75">
      <c r="A13" s="5">
        <v>4</v>
      </c>
      <c r="Q13" s="8" t="s">
        <v>4</v>
      </c>
      <c r="R13" s="3" t="s">
        <v>55</v>
      </c>
    </row>
    <row r="14" spans="1:18" ht="15.75">
      <c r="A14" s="5">
        <v>5</v>
      </c>
      <c r="Q14" s="8" t="s">
        <v>5</v>
      </c>
      <c r="R14" s="3" t="s">
        <v>56</v>
      </c>
    </row>
    <row r="15" spans="1:18" ht="15.75">
      <c r="A15" s="5">
        <v>6</v>
      </c>
      <c r="Q15" s="8" t="s">
        <v>6</v>
      </c>
      <c r="R15" s="3" t="s">
        <v>57</v>
      </c>
    </row>
    <row r="16" spans="1:18" ht="15.75">
      <c r="A16" s="5">
        <v>7</v>
      </c>
      <c r="Q16" s="8" t="s">
        <v>7</v>
      </c>
      <c r="R16" s="3" t="s">
        <v>58</v>
      </c>
    </row>
    <row r="17" spans="1:18" ht="15.75">
      <c r="A17" s="5">
        <v>8</v>
      </c>
      <c r="Q17" s="8" t="s">
        <v>8</v>
      </c>
      <c r="R17" s="3" t="s">
        <v>59</v>
      </c>
    </row>
    <row r="18" spans="1:18" ht="15.75">
      <c r="A18" s="5">
        <v>9</v>
      </c>
      <c r="Q18" s="8" t="s">
        <v>29</v>
      </c>
      <c r="R18" s="3" t="s">
        <v>60</v>
      </c>
    </row>
    <row r="19" spans="1:18" ht="15.75">
      <c r="A19" s="5">
        <v>10</v>
      </c>
      <c r="Q19" s="8" t="s">
        <v>30</v>
      </c>
      <c r="R19" s="3" t="s">
        <v>61</v>
      </c>
    </row>
    <row r="20" spans="1:18" ht="15.75">
      <c r="A20" s="5">
        <v>11</v>
      </c>
      <c r="Q20" s="8" t="s">
        <v>31</v>
      </c>
      <c r="R20" s="3" t="s">
        <v>62</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'h3'!Z12</f>
        <v>0</v>
      </c>
      <c r="R31" s="20">
        <f>'h3'!AA12</f>
        <v>0</v>
      </c>
    </row>
    <row r="32" spans="1:18" ht="18">
      <c r="A32" s="5">
        <v>23</v>
      </c>
      <c r="P32" s="22">
        <v>2</v>
      </c>
      <c r="Q32" s="16">
        <f>'h3'!Z13</f>
        <v>0</v>
      </c>
      <c r="R32" s="20">
        <f>'h3'!AA13</f>
        <v>0</v>
      </c>
    </row>
    <row r="33" spans="1:18" ht="18">
      <c r="A33" s="5">
        <v>24</v>
      </c>
      <c r="P33" s="23">
        <v>3</v>
      </c>
      <c r="Q33" s="16">
        <f>'h3'!Z14</f>
        <v>0</v>
      </c>
      <c r="R33" s="20">
        <f>'h3'!AA14</f>
        <v>0</v>
      </c>
    </row>
    <row r="34" spans="1:18" ht="18">
      <c r="A34" s="5">
        <v>25</v>
      </c>
      <c r="P34" s="24">
        <v>4</v>
      </c>
      <c r="Q34" s="16">
        <f>'h3'!Z15</f>
        <v>0</v>
      </c>
      <c r="R34" s="20">
        <f>'h3'!AA15</f>
        <v>0</v>
      </c>
    </row>
    <row r="35" spans="1:18" ht="18">
      <c r="A35" s="5">
        <v>26</v>
      </c>
      <c r="P35" s="25">
        <v>5</v>
      </c>
      <c r="Q35" s="16">
        <f>'h3'!Z16</f>
        <v>0</v>
      </c>
      <c r="R35" s="20">
        <f>'h3'!AA16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D3B8-2E0A-4E9B-A607-0E0B21F9B7AD}">
  <sheetPr codeName="Arkusz7"/>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Hierarchia_3!B9</f>
        <v>p1</v>
      </c>
      <c r="C2" t="str">
        <f>Hierarchia_3!C9</f>
        <v>p2</v>
      </c>
      <c r="D2" t="str">
        <f>Hierarchia_3!D9</f>
        <v>p3</v>
      </c>
      <c r="E2" t="str">
        <f>Hierarchia_3!E9</f>
        <v>p4</v>
      </c>
      <c r="F2" t="str">
        <f>Hierarchia_3!F9</f>
        <v>p5</v>
      </c>
      <c r="G2" t="str">
        <f>Hierarchia_3!G9</f>
        <v>p6</v>
      </c>
      <c r="H2" t="str">
        <f>Hierarchia_3!H9</f>
        <v>p7</v>
      </c>
      <c r="I2" t="str">
        <f>Hierarchia_3!I9</f>
        <v>p8</v>
      </c>
      <c r="J2" t="str">
        <f>Hierarchia_3!J9</f>
        <v>p9</v>
      </c>
      <c r="K2" t="str">
        <f>Hierarchia_3!K9</f>
        <v>p10</v>
      </c>
      <c r="L2" t="str">
        <f>Hierarchia_3!L9</f>
        <v>p11</v>
      </c>
      <c r="M2" t="str">
        <f>Hierarchia_3!M9</f>
        <v>p12</v>
      </c>
      <c r="N2" t="str">
        <f>Hierarchia_3!N9</f>
        <v>p13</v>
      </c>
    </row>
    <row r="3" spans="1:14" ht="15">
      <c r="A3">
        <v>1</v>
      </c>
      <c r="B3" s="19">
        <f>COUNTIF(Hierarchia_3!B10:B5000,1)</f>
        <v>0</v>
      </c>
      <c r="C3" s="19">
        <f>COUNTIF(Hierarchia_3!C10:C5000,1)</f>
        <v>0</v>
      </c>
      <c r="D3" s="19">
        <f>COUNTIF(Hierarchia_3!D10:D5000,1)</f>
        <v>0</v>
      </c>
      <c r="E3" s="19">
        <f>COUNTIF(Hierarchia_3!E10:E5000,1)</f>
        <v>0</v>
      </c>
      <c r="F3" s="19">
        <f>COUNTIF(Hierarchia_3!F10:F5000,1)</f>
        <v>0</v>
      </c>
      <c r="G3" s="19">
        <f>COUNTIF(Hierarchia_3!G10:G5000,1)</f>
        <v>0</v>
      </c>
      <c r="H3" s="19">
        <f>COUNTIF(Hierarchia_3!H10:H5000,1)</f>
        <v>0</v>
      </c>
      <c r="I3" s="19">
        <f>COUNTIF(Hierarchia_3!I10:I5000,1)</f>
        <v>0</v>
      </c>
      <c r="J3" s="19">
        <f>COUNTIF(Hierarchia_3!J10:J5000,1)</f>
        <v>0</v>
      </c>
      <c r="K3" s="19">
        <f>COUNTIF(Hierarchia_3!K10:K5000,1)</f>
        <v>0</v>
      </c>
      <c r="L3" s="19">
        <f>COUNTIF(Hierarchia_3!L10:L5000,1)</f>
        <v>0</v>
      </c>
      <c r="M3" s="19">
        <f>COUNTIF(Hierarchia_3!M10:M5000,1)</f>
        <v>0</v>
      </c>
      <c r="N3" s="19">
        <f>COUNTIF(Hierarchia_3!N10:N5000,1)</f>
        <v>0</v>
      </c>
    </row>
    <row r="4" spans="1:14" ht="15">
      <c r="A4">
        <v>2</v>
      </c>
      <c r="B4" s="19">
        <f>COUNTIF(Hierarchia_3!B10:B5000,2)</f>
        <v>0</v>
      </c>
      <c r="C4" s="19">
        <f>COUNTIF(Hierarchia_3!C10:C5000,2)</f>
        <v>0</v>
      </c>
      <c r="D4" s="19">
        <f>COUNTIF(Hierarchia_3!D10:D5000,2)</f>
        <v>0</v>
      </c>
      <c r="E4" s="19">
        <f>COUNTIF(Hierarchia_3!E10:E5000,2)</f>
        <v>0</v>
      </c>
      <c r="F4" s="19">
        <f>COUNTIF(Hierarchia_3!F10:F5000,2)</f>
        <v>0</v>
      </c>
      <c r="G4" s="19">
        <f>COUNTIF(Hierarchia_3!G10:G5000,2)</f>
        <v>0</v>
      </c>
      <c r="H4" s="19">
        <f>COUNTIF(Hierarchia_3!H10:H5000,2)</f>
        <v>0</v>
      </c>
      <c r="I4" s="19">
        <f>COUNTIF(Hierarchia_3!I10:I5000,2)</f>
        <v>0</v>
      </c>
      <c r="J4" s="19">
        <f>COUNTIF(Hierarchia_3!J10:J5000,2)</f>
        <v>0</v>
      </c>
      <c r="K4" s="19">
        <f>COUNTIF(Hierarchia_3!K10:K5000,2)</f>
        <v>0</v>
      </c>
      <c r="L4" s="19">
        <f>COUNTIF(Hierarchia_3!L10:L5000,2)</f>
        <v>0</v>
      </c>
      <c r="M4" s="19">
        <f>COUNTIF(Hierarchia_3!M10:M5000,2)</f>
        <v>0</v>
      </c>
      <c r="N4" s="19">
        <f>COUNTIF(Hierarchia_3!N10:N5000,2)</f>
        <v>0</v>
      </c>
    </row>
    <row r="5" spans="1:14" ht="15">
      <c r="A5">
        <v>3</v>
      </c>
      <c r="B5" s="19">
        <f>COUNTIF(Hierarchia_3!B10:B5000,3)</f>
        <v>0</v>
      </c>
      <c r="C5" s="19">
        <f>COUNTIF(Hierarchia_3!C10:C5000,3)</f>
        <v>0</v>
      </c>
      <c r="D5" s="19">
        <f>COUNTIF(Hierarchia_3!D10:D5000,3)</f>
        <v>0</v>
      </c>
      <c r="E5" s="19">
        <f>COUNTIF(Hierarchia_3!E10:E5000,3)</f>
        <v>0</v>
      </c>
      <c r="F5" s="19">
        <f>COUNTIF(Hierarchia_3!F10:F5000,3)</f>
        <v>0</v>
      </c>
      <c r="G5" s="19">
        <f>COUNTIF(Hierarchia_3!G10:G5000,3)</f>
        <v>0</v>
      </c>
      <c r="H5" s="19">
        <f>COUNTIF(Hierarchia_3!H10:H5000,3)</f>
        <v>0</v>
      </c>
      <c r="I5" s="19">
        <f>COUNTIF(Hierarchia_3!I10:I5000,3)</f>
        <v>0</v>
      </c>
      <c r="J5" s="19">
        <f>COUNTIF(Hierarchia_3!J10:J5000,3)</f>
        <v>0</v>
      </c>
      <c r="K5" s="19">
        <f>COUNTIF(Hierarchia_3!K10:K5000,3)</f>
        <v>0</v>
      </c>
      <c r="L5" s="19">
        <f>COUNTIF(Hierarchia_3!L10:L5000,3)</f>
        <v>0</v>
      </c>
      <c r="M5" s="19">
        <f>COUNTIF(Hierarchia_3!M10:M5000,3)</f>
        <v>0</v>
      </c>
      <c r="N5" s="19">
        <f>COUNTIF(Hierarchia_3!N10:N5000,3)</f>
        <v>0</v>
      </c>
    </row>
    <row r="6" spans="1:14" ht="15">
      <c r="A6">
        <v>4</v>
      </c>
      <c r="B6" s="19">
        <f>COUNTIF(Hierarchia_3!B10:B5000,4)</f>
        <v>0</v>
      </c>
      <c r="C6" s="19">
        <f>COUNTIF(Hierarchia_3!C10:C5000,4)</f>
        <v>0</v>
      </c>
      <c r="D6" s="19">
        <f>COUNTIF(Hierarchia_3!D10:D5000,4)</f>
        <v>0</v>
      </c>
      <c r="E6" s="19">
        <f>COUNTIF(Hierarchia_3!E10:E5000,4)</f>
        <v>0</v>
      </c>
      <c r="F6" s="19">
        <f>COUNTIF(Hierarchia_3!F10:F5000,4)</f>
        <v>0</v>
      </c>
      <c r="G6" s="19">
        <f>COUNTIF(Hierarchia_3!G10:G5000,4)</f>
        <v>0</v>
      </c>
      <c r="H6" s="19">
        <f>COUNTIF(Hierarchia_3!H10:H5000,4)</f>
        <v>0</v>
      </c>
      <c r="I6" s="19">
        <f>COUNTIF(Hierarchia_3!I10:I5000,4)</f>
        <v>0</v>
      </c>
      <c r="J6" s="19">
        <f>COUNTIF(Hierarchia_3!J10:J5000,4)</f>
        <v>0</v>
      </c>
      <c r="K6" s="19">
        <f>COUNTIF(Hierarchia_3!K10:K5000,4)</f>
        <v>0</v>
      </c>
      <c r="L6" s="19">
        <f>COUNTIF(Hierarchia_3!L10:L5000,4)</f>
        <v>0</v>
      </c>
      <c r="M6" s="19">
        <f>COUNTIF(Hierarchia_3!M10:M5000,4)</f>
        <v>0</v>
      </c>
      <c r="N6" s="19">
        <f>COUNTIF(Hierarchia_3!N10:N5000,4)</f>
        <v>0</v>
      </c>
    </row>
    <row r="7" spans="1:14" ht="15">
      <c r="A7">
        <v>5</v>
      </c>
      <c r="B7" s="19">
        <f>COUNTIF(Hierarchia_3!B10:B5000,5)</f>
        <v>0</v>
      </c>
      <c r="C7" s="19">
        <f>COUNTIF(Hierarchia_3!C10:C5000,5)</f>
        <v>0</v>
      </c>
      <c r="D7" s="19">
        <f>COUNTIF(Hierarchia_3!D10:D5000,5)</f>
        <v>0</v>
      </c>
      <c r="E7" s="19">
        <f>COUNTIF(Hierarchia_3!E10:E5000,5)</f>
        <v>0</v>
      </c>
      <c r="F7" s="19">
        <f>COUNTIF(Hierarchia_3!F10:F5000,5)</f>
        <v>0</v>
      </c>
      <c r="G7" s="19">
        <f>COUNTIF(Hierarchia_3!G10:G5000,5)</f>
        <v>0</v>
      </c>
      <c r="H7" s="19">
        <f>COUNTIF(Hierarchia_3!H10:H5000,5)</f>
        <v>0</v>
      </c>
      <c r="I7" s="19">
        <f>COUNTIF(Hierarchia_3!I10:I5000,5)</f>
        <v>0</v>
      </c>
      <c r="J7" s="19">
        <f>COUNTIF(Hierarchia_3!J10:J5000,5)</f>
        <v>0</v>
      </c>
      <c r="K7" s="19">
        <f>COUNTIF(Hierarchia_3!K10:K5000,5)</f>
        <v>0</v>
      </c>
      <c r="L7" s="19">
        <f>COUNTIF(Hierarchia_3!L10:L5000,5)</f>
        <v>0</v>
      </c>
      <c r="M7" s="19">
        <f>COUNTIF(Hierarchia_3!M10:M5000,5)</f>
        <v>0</v>
      </c>
      <c r="N7" s="19">
        <f>COUNTIF(Hierarchia_3!N10:N5000,5)</f>
        <v>0</v>
      </c>
    </row>
    <row r="8" spans="1:14" ht="15">
      <c r="A8">
        <v>6</v>
      </c>
      <c r="B8" s="19">
        <f>Hierarchia_3!$B$4-SUM('h3'!B3:B7)</f>
        <v>0</v>
      </c>
      <c r="C8" s="19">
        <f>Hierarchia_3!$B$4-SUM('h3'!C3:C7)</f>
        <v>0</v>
      </c>
      <c r="D8" s="19">
        <f>Hierarchia_3!$B$4-SUM('h3'!D3:D7)</f>
        <v>0</v>
      </c>
      <c r="E8" s="19">
        <f>Hierarchia_3!$B$4-SUM('h3'!E3:E7)</f>
        <v>0</v>
      </c>
      <c r="F8" s="19">
        <f>Hierarchia_3!$B$4-SUM('h3'!F3:F7)</f>
        <v>0</v>
      </c>
      <c r="G8" s="19">
        <f>Hierarchia_3!$B$4-SUM('h3'!G3:G7)</f>
        <v>0</v>
      </c>
      <c r="H8" s="19">
        <f>Hierarchia_3!$B$4-SUM('h3'!H3:H7)</f>
        <v>0</v>
      </c>
      <c r="I8" s="19">
        <f>Hierarchia_3!$B$4-SUM('h3'!I3:I7)</f>
        <v>0</v>
      </c>
      <c r="J8" s="19">
        <f>Hierarchia_3!$B$4-SUM('h3'!J3:J7)</f>
        <v>0</v>
      </c>
      <c r="K8" s="19">
        <f>Hierarchia_3!$B$4-SUM('h3'!K3:K7)</f>
        <v>0</v>
      </c>
      <c r="L8" s="19">
        <f>Hierarchia_3!$B$4-SUM('h3'!L3:L7)</f>
        <v>0</v>
      </c>
      <c r="M8" s="19">
        <f>Hierarchia_3!$B$4-SUM('h3'!M3:M7)</f>
        <v>0</v>
      </c>
      <c r="N8" s="19">
        <f>Hierarchia_3!$B$4-SUM('h3'!N3:N7)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51</v>
      </c>
      <c r="C24" s="19"/>
      <c r="D24" s="19"/>
      <c r="E24" s="19"/>
      <c r="F24" s="19"/>
    </row>
    <row r="25" spans="1:6" ht="15.75">
      <c r="A25" s="17" t="s">
        <v>1</v>
      </c>
      <c r="B25" s="3" t="s">
        <v>52</v>
      </c>
      <c r="C25" s="19"/>
      <c r="D25" s="19"/>
      <c r="E25" s="19"/>
      <c r="F25" s="19"/>
    </row>
    <row r="26" spans="1:6" ht="15.75">
      <c r="A26" s="17" t="s">
        <v>2</v>
      </c>
      <c r="B26" s="3" t="s">
        <v>53</v>
      </c>
      <c r="C26" s="19"/>
      <c r="D26" s="19"/>
      <c r="E26" s="19"/>
      <c r="F26" s="19"/>
    </row>
    <row r="27" spans="1:6" ht="15.75">
      <c r="A27" s="17" t="s">
        <v>3</v>
      </c>
      <c r="B27" s="3" t="s">
        <v>54</v>
      </c>
      <c r="C27" s="19"/>
      <c r="D27" s="19"/>
      <c r="E27" s="19"/>
      <c r="F27" s="19"/>
    </row>
    <row r="28" spans="1:6" ht="15.75">
      <c r="A28" s="17" t="s">
        <v>4</v>
      </c>
      <c r="B28" s="3" t="s">
        <v>55</v>
      </c>
      <c r="C28" s="19"/>
      <c r="D28" s="19"/>
      <c r="E28" s="19"/>
      <c r="F28" s="19"/>
    </row>
    <row r="29" spans="1:6" ht="15.75">
      <c r="A29" s="17" t="s">
        <v>5</v>
      </c>
      <c r="B29" s="3" t="s">
        <v>56</v>
      </c>
      <c r="C29" s="19"/>
      <c r="D29" s="19"/>
      <c r="E29" s="19"/>
      <c r="F29" s="19"/>
    </row>
    <row r="30" spans="1:6" ht="15.75">
      <c r="A30" s="17" t="s">
        <v>6</v>
      </c>
      <c r="B30" s="3" t="s">
        <v>57</v>
      </c>
      <c r="C30" s="19"/>
      <c r="D30" s="19"/>
      <c r="E30" s="19"/>
      <c r="F30" s="19"/>
    </row>
    <row r="31" spans="1:6" ht="15.75">
      <c r="A31" s="17" t="s">
        <v>7</v>
      </c>
      <c r="B31" s="3" t="s">
        <v>58</v>
      </c>
      <c r="C31" s="19"/>
      <c r="D31" s="19"/>
      <c r="E31" s="19"/>
      <c r="F31" s="19"/>
    </row>
    <row r="32" spans="1:6" ht="15.75">
      <c r="A32" s="17" t="s">
        <v>8</v>
      </c>
      <c r="B32" s="3" t="s">
        <v>59</v>
      </c>
      <c r="C32" s="19"/>
      <c r="D32" s="19"/>
      <c r="E32" s="19"/>
      <c r="F32" s="19"/>
    </row>
    <row r="33" spans="1:6" ht="15.75">
      <c r="A33" s="17" t="s">
        <v>29</v>
      </c>
      <c r="B33" s="3" t="s">
        <v>60</v>
      </c>
      <c r="C33" s="19"/>
      <c r="D33" s="19"/>
      <c r="E33" s="19"/>
      <c r="F33" s="19"/>
    </row>
    <row r="34" spans="1:6" ht="15.75">
      <c r="A34" s="17" t="s">
        <v>30</v>
      </c>
      <c r="B34" s="3" t="s">
        <v>61</v>
      </c>
      <c r="C34" s="19"/>
      <c r="D34" s="19"/>
      <c r="E34" s="19"/>
      <c r="F34" s="19"/>
    </row>
    <row r="35" spans="1:6" ht="15.75">
      <c r="A35" s="17" t="s">
        <v>31</v>
      </c>
      <c r="B35" s="3" t="s">
        <v>62</v>
      </c>
      <c r="C35" s="19"/>
      <c r="D35" s="19"/>
      <c r="E35" s="19"/>
      <c r="F35" s="19"/>
    </row>
    <row r="36" spans="1:6" ht="15.75">
      <c r="A36" s="17" t="s">
        <v>32</v>
      </c>
      <c r="B36" s="3" t="s">
        <v>63</v>
      </c>
      <c r="C36" s="19"/>
      <c r="D36" s="19"/>
      <c r="E36" s="19"/>
      <c r="F36" s="1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Girul</dc:creator>
  <cp:keywords/>
  <dc:description/>
  <cp:lastModifiedBy>Agata Girul</cp:lastModifiedBy>
  <cp:lastPrinted>2021-05-25T17:25:35Z</cp:lastPrinted>
  <dcterms:created xsi:type="dcterms:W3CDTF">2021-05-23T18:45:02Z</dcterms:created>
  <dcterms:modified xsi:type="dcterms:W3CDTF">2022-02-03T18:12:39Z</dcterms:modified>
  <cp:category/>
  <cp:version/>
  <cp:contentType/>
  <cp:contentStatus/>
</cp:coreProperties>
</file>